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0159-2020-2022南京惠然测控技术有限公司7.28-29\D审核资料\"/>
    </mc:Choice>
  </mc:AlternateContent>
  <xr:revisionPtr revIDLastSave="0" documentId="13_ncr:1_{046B677C-4C26-4A0F-B425-994DECACBEB4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1A" sheetId="1" r:id="rId1"/>
    <sheet name="1B" sheetId="2" r:id="rId2"/>
  </sheets>
  <definedNames>
    <definedName name="_xlnm.Print_Titles" localSheetId="0">'1A'!$1:2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B18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D25" i="1" l="1"/>
  <c r="D23" i="1" l="1"/>
  <c r="D21" i="1"/>
  <c r="D22" i="1" s="1"/>
  <c r="D26" i="1"/>
</calcChain>
</file>

<file path=xl/sharedStrings.xml><?xml version="1.0" encoding="utf-8"?>
<sst xmlns="http://schemas.openxmlformats.org/spreadsheetml/2006/main" count="69" uniqueCount="54">
  <si>
    <t>附录D</t>
  </si>
  <si>
    <t>序号</t>
  </si>
  <si>
    <t>核查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</si>
  <si>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</si>
  <si>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</si>
  <si>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</si>
  <si>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</si>
  <si>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</si>
  <si>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</si>
  <si>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</si>
  <si>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 xml:space="preserve">                  </t>
  </si>
  <si>
    <t xml:space="preserve">                          </t>
  </si>
  <si>
    <t xml:space="preserve">                        </t>
  </si>
  <si>
    <t>查表得:</t>
  </si>
  <si>
    <r>
      <rPr>
        <sz val="12"/>
        <rFont val="宋体"/>
        <family val="3"/>
        <charset val="134"/>
      </rPr>
      <t>A</t>
    </r>
    <r>
      <rPr>
        <vertAlign val="subscript"/>
        <sz val="12"/>
        <rFont val="宋体"/>
        <family val="3"/>
        <charset val="134"/>
      </rPr>
      <t>2=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</si>
  <si>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4=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</si>
  <si>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3=</t>
    </r>
  </si>
  <si>
    <t>控制图计算：</t>
  </si>
  <si>
    <r>
      <rPr>
        <sz val="12"/>
        <rFont val="宋体"/>
        <family val="3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</si>
  <si>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</si>
  <si>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</si>
  <si>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</si>
  <si>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</si>
  <si>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</si>
  <si>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</si>
  <si>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</si>
  <si>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监视结果评价：</t>
    </r>
  </si>
  <si>
    <t>附录E</t>
  </si>
  <si>
    <t>均值控制图</t>
  </si>
  <si>
    <t>极差控制图</t>
  </si>
  <si>
    <t xml:space="preserve"> </t>
    <phoneticPr fontId="18" type="noConversion"/>
  </si>
  <si>
    <r>
      <t>LCL=</t>
    </r>
    <r>
      <rPr>
        <sz val="12"/>
        <rFont val="宋体"/>
        <family val="3"/>
        <charset val="134"/>
      </rPr>
      <t>--</t>
    </r>
    <phoneticPr fontId="18" type="noConversion"/>
  </si>
  <si>
    <t>--</t>
    <phoneticPr fontId="18" type="noConversion"/>
  </si>
  <si>
    <t>观察记录（m³/h）</t>
    <phoneticPr fontId="18" type="noConversion"/>
  </si>
  <si>
    <r>
      <t xml:space="preserve">      </t>
    </r>
    <r>
      <rPr>
        <sz val="12"/>
        <rFont val="宋体"/>
        <family val="3"/>
        <charset val="134"/>
      </rPr>
      <t>核查人员：</t>
    </r>
    <r>
      <rPr>
        <sz val="12"/>
        <rFont val="Times New Roman"/>
        <family val="1"/>
      </rPr>
      <t xml:space="preserve">  </t>
    </r>
    <phoneticPr fontId="18" type="noConversion"/>
  </si>
  <si>
    <t>测量过程名称：DN100 Q3点 流量示值误差检定</t>
    <phoneticPr fontId="18" type="noConversion"/>
  </si>
  <si>
    <r>
      <t>被测参数：流量示值误差检定</t>
    </r>
    <r>
      <rPr>
        <sz val="12"/>
        <rFont val="Times New Roman"/>
        <family val="1"/>
      </rPr>
      <t xml:space="preserve">             </t>
    </r>
    <r>
      <rPr>
        <sz val="12"/>
        <rFont val="宋体"/>
        <family val="3"/>
        <charset val="134"/>
      </rPr>
      <t>测量范围：（</t>
    </r>
    <r>
      <rPr>
        <sz val="12"/>
        <rFont val="Arial"/>
        <family val="2"/>
      </rPr>
      <t>0.1-1600</t>
    </r>
    <r>
      <rPr>
        <sz val="12"/>
        <rFont val="宋体"/>
        <family val="3"/>
        <charset val="134"/>
      </rPr>
      <t>）</t>
    </r>
    <r>
      <rPr>
        <sz val="12"/>
        <rFont val="Arial"/>
        <family val="2"/>
      </rPr>
      <t>m³/h</t>
    </r>
    <phoneticPr fontId="18" type="noConversion"/>
  </si>
  <si>
    <t>DN100 Q3点流量示值误差检定过程监视统计记录表</t>
    <phoneticPr fontId="18" type="noConversion"/>
  </si>
  <si>
    <t>2022.1.10</t>
  </si>
  <si>
    <t>2022.2.20</t>
  </si>
  <si>
    <t>2022.3.10</t>
  </si>
  <si>
    <t>2022.4.10</t>
  </si>
  <si>
    <t>2022.5.10</t>
  </si>
  <si>
    <t>2022.6.10</t>
  </si>
  <si>
    <t>2022.7.10</t>
  </si>
  <si>
    <t xml:space="preserve">测量仪器：静态质量法水流量标准装置     测量范围，（0.1-1900）m³/h           </t>
    <phoneticPr fontId="18" type="noConversion"/>
  </si>
  <si>
    <r>
      <t>监视方法：标准表法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核查标准：静态质量法水流量标准装置</t>
    </r>
    <phoneticPr fontId="18" type="noConversion"/>
  </si>
  <si>
    <r>
      <t xml:space="preserve">    均值、极差控制图状态正常，DN100 Q3点流量示值误差检定过</t>
    </r>
    <r>
      <rPr>
        <sz val="12"/>
        <rFont val="宋体"/>
        <charset val="134"/>
      </rPr>
      <t>程中未出现非正常变异，能满足产品标准要求。</t>
    </r>
    <phoneticPr fontId="18" type="noConversion"/>
  </si>
  <si>
    <t xml:space="preserve"> DN100 Q3点 流量示值误差检测过程监视检测过程控制图</t>
    <phoneticPr fontId="18" type="noConversion"/>
  </si>
  <si>
    <t>CL=0.0385</t>
    <phoneticPr fontId="18" type="noConversion"/>
  </si>
  <si>
    <t>UCL=0.0814</t>
    <phoneticPr fontId="18" type="noConversion"/>
  </si>
  <si>
    <t>UCL=2.6371</t>
    <phoneticPr fontId="18" type="noConversion"/>
  </si>
  <si>
    <t>CL=2.6149</t>
    <phoneticPr fontId="18" type="noConversion"/>
  </si>
  <si>
    <t>LCL=2.5927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</si>
</sst>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00_ "/>
    <numFmt numFmtId="178" formatCode="0.000_ "/>
    <numFmt numFmtId="179" formatCode="0.0000_);[Red]\(0.0000\)"/>
    <numFmt numFmtId="180" formatCode="0.000_);[Red]\(0.000\)"/>
    <numFmt numFmtId="181" formatCode="0.00000_ "/>
  </numFmts>
  <fonts count="22" x14ac:knownFonts="1">
    <font>
      <sz val="12"/>
      <name val="宋体"/>
      <charset val="134"/>
    </font>
    <font>
      <sz val="16"/>
      <name val="宋体"/>
      <family val="3"/>
      <charset val="134"/>
    </font>
    <font>
      <sz val="20"/>
      <name val="宋体"/>
      <family val="3"/>
      <charset val="134"/>
      <scheme val="major"/>
    </font>
    <font>
      <sz val="20"/>
      <name val="Times New Roman"/>
      <family val="1"/>
    </font>
    <font>
      <i/>
      <sz val="16"/>
      <name val="Times New Roman"/>
      <family val="1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sz val="10.5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vertAlign val="subscript"/>
      <sz val="12"/>
      <name val="Times New Roman"/>
      <family val="1"/>
    </font>
    <font>
      <vertAlign val="subscript"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ont="1" applyBorder="1"/>
    <xf numFmtId="178" fontId="0" fillId="0" borderId="0" xfId="0" applyNumberFormat="1" applyFont="1" applyBorder="1"/>
    <xf numFmtId="178" fontId="0" fillId="0" borderId="0" xfId="0" applyNumberFormat="1"/>
    <xf numFmtId="0" fontId="0" fillId="0" borderId="0" xfId="0" applyFont="1" applyBorder="1" applyAlignment="1">
      <alignment horizontal="left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76" fontId="9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10" fillId="0" borderId="0" xfId="0" applyFont="1" applyAlignment="1"/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Border="1"/>
    <xf numFmtId="0" fontId="1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178" fontId="9" fillId="0" borderId="0" xfId="0" applyNumberFormat="1" applyFont="1" applyBorder="1" applyAlignment="1">
      <alignment horizontal="center" wrapText="1"/>
    </xf>
    <xf numFmtId="178" fontId="9" fillId="0" borderId="0" xfId="0" applyNumberFormat="1" applyFont="1" applyBorder="1" applyAlignment="1">
      <alignment horizontal="center" vertical="top" wrapText="1"/>
    </xf>
    <xf numFmtId="176" fontId="9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  <xf numFmtId="179" fontId="0" fillId="0" borderId="0" xfId="0" applyNumberFormat="1" applyFont="1" applyBorder="1" applyAlignment="1">
      <alignment horizontal="left" indent="1"/>
    </xf>
    <xf numFmtId="179" fontId="9" fillId="0" borderId="1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top" wrapText="1"/>
    </xf>
    <xf numFmtId="179" fontId="0" fillId="0" borderId="0" xfId="0" applyNumberFormat="1" applyFont="1" applyBorder="1" applyAlignment="1"/>
    <xf numFmtId="179" fontId="0" fillId="0" borderId="0" xfId="0" applyNumberFormat="1" applyFont="1" applyBorder="1" applyAlignment="1">
      <alignment vertical="center"/>
    </xf>
    <xf numFmtId="179" fontId="0" fillId="0" borderId="8" xfId="0" applyNumberFormat="1" applyFont="1" applyBorder="1" applyAlignment="1">
      <alignment horizontal="right" vertical="center"/>
    </xf>
    <xf numFmtId="179" fontId="0" fillId="0" borderId="0" xfId="0" applyNumberFormat="1" applyFont="1" applyBorder="1"/>
    <xf numFmtId="179" fontId="0" fillId="0" borderId="0" xfId="0" applyNumberFormat="1" applyBorder="1" applyAlignment="1">
      <alignment horizontal="center" vertical="center"/>
    </xf>
    <xf numFmtId="179" fontId="12" fillId="0" borderId="0" xfId="0" applyNumberFormat="1" applyFont="1"/>
    <xf numFmtId="179" fontId="0" fillId="0" borderId="0" xfId="0" applyNumberFormat="1" applyFont="1" applyAlignment="1">
      <alignment horizontal="left" vertical="center"/>
    </xf>
    <xf numFmtId="179" fontId="9" fillId="0" borderId="0" xfId="0" applyNumberFormat="1" applyFont="1" applyAlignment="1">
      <alignment vertical="center"/>
    </xf>
    <xf numFmtId="179" fontId="0" fillId="0" borderId="0" xfId="0" applyNumberFormat="1" applyBorder="1"/>
    <xf numFmtId="179" fontId="0" fillId="0" borderId="0" xfId="0" applyNumberFormat="1" applyFont="1" applyBorder="1" applyAlignment="1">
      <alignment horizontal="left" vertical="center"/>
    </xf>
    <xf numFmtId="178" fontId="17" fillId="0" borderId="0" xfId="0" applyNumberFormat="1" applyFont="1" applyAlignment="1">
      <alignment horizontal="left" vertical="center"/>
    </xf>
    <xf numFmtId="178" fontId="17" fillId="0" borderId="0" xfId="0" applyNumberFormat="1" applyFont="1" applyBorder="1"/>
    <xf numFmtId="0" fontId="17" fillId="0" borderId="0" xfId="0" applyFont="1" applyBorder="1"/>
    <xf numFmtId="0" fontId="17" fillId="0" borderId="0" xfId="0" applyFont="1"/>
    <xf numFmtId="0" fontId="17" fillId="0" borderId="8" xfId="0" quotePrefix="1" applyFont="1" applyBorder="1" applyAlignment="1">
      <alignment horizontal="left" vertical="center"/>
    </xf>
    <xf numFmtId="179" fontId="17" fillId="0" borderId="0" xfId="0" quotePrefix="1" applyNumberFormat="1" applyFont="1" applyAlignment="1">
      <alignment horizontal="left" vertical="center"/>
    </xf>
    <xf numFmtId="180" fontId="0" fillId="0" borderId="8" xfId="0" applyNumberFormat="1" applyFont="1" applyBorder="1" applyAlignment="1">
      <alignment horizontal="left" vertical="center"/>
    </xf>
    <xf numFmtId="181" fontId="20" fillId="0" borderId="5" xfId="0" applyNumberFormat="1" applyFont="1" applyBorder="1" applyAlignment="1">
      <alignment horizontal="center" vertical="center" wrapText="1"/>
    </xf>
    <xf numFmtId="181" fontId="20" fillId="0" borderId="2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vertical="center"/>
    </xf>
    <xf numFmtId="179" fontId="21" fillId="0" borderId="0" xfId="0" applyNumberFormat="1" applyFont="1" applyBorder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17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9" fontId="17" fillId="0" borderId="2" xfId="0" applyNumberFormat="1" applyFont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3-40A4-BBB0-0F716D61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11616"/>
        <c:axId val="101314560"/>
      </c:lineChart>
      <c:catAx>
        <c:axId val="10131161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1314560"/>
        <c:crosses val="autoZero"/>
        <c:auto val="1"/>
        <c:lblAlgn val="ctr"/>
        <c:lblOffset val="100"/>
        <c:tickLblSkip val="1"/>
        <c:noMultiLvlLbl val="0"/>
      </c:catAx>
      <c:valAx>
        <c:axId val="1013145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131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C-4B44-8637-FC45028C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25824"/>
        <c:axId val="101365248"/>
      </c:lineChart>
      <c:catAx>
        <c:axId val="10132582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1365248"/>
        <c:crosses val="autoZero"/>
        <c:auto val="1"/>
        <c:lblAlgn val="ctr"/>
        <c:lblOffset val="100"/>
        <c:tickLblSkip val="1"/>
        <c:noMultiLvlLbl val="0"/>
      </c:catAx>
      <c:valAx>
        <c:axId val="1013652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101325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控制图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7692629465406202E-2"/>
          <c:y val="0.12404420464355792"/>
          <c:w val="0.92515686438551004"/>
          <c:h val="0.684705150860224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'1A'!$H$9:$H$15</c:f>
              <c:numCache>
                <c:formatCode>0.00000_ </c:formatCode>
                <c:ptCount val="7"/>
                <c:pt idx="0">
                  <c:v>2.6177999999999999</c:v>
                </c:pt>
                <c:pt idx="1">
                  <c:v>2.61802</c:v>
                </c:pt>
                <c:pt idx="2">
                  <c:v>2.6027</c:v>
                </c:pt>
                <c:pt idx="3">
                  <c:v>2.6310888784892024</c:v>
                </c:pt>
                <c:pt idx="4">
                  <c:v>2.6112799999999998</c:v>
                </c:pt>
                <c:pt idx="5">
                  <c:v>2.6210999999999998</c:v>
                </c:pt>
                <c:pt idx="6">
                  <c:v>2.6021800000000002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D7D-8623-1F203E20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28052"/>
        <c:axId val="368842953"/>
      </c:lineChart>
      <c:catAx>
        <c:axId val="2366280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8842953"/>
        <c:crosses val="autoZero"/>
        <c:auto val="1"/>
        <c:lblAlgn val="ctr"/>
        <c:lblOffset val="100"/>
        <c:noMultiLvlLbl val="0"/>
      </c:catAx>
      <c:valAx>
        <c:axId val="368842953"/>
        <c:scaling>
          <c:orientation val="minMax"/>
          <c:max val="2.64"/>
          <c:min val="2.59499999999999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66280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17744353028196E-2"/>
          <c:y val="6.6458629934102981E-2"/>
          <c:w val="0.91954418415902506"/>
          <c:h val="0.8235954383112020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'1A'!$I$9:$I$15</c:f>
              <c:numCache>
                <c:formatCode>0.00000_ </c:formatCode>
                <c:ptCount val="7"/>
                <c:pt idx="0">
                  <c:v>3.71999999999999E-2</c:v>
                </c:pt>
                <c:pt idx="1">
                  <c:v>5.1399999999999668E-2</c:v>
                </c:pt>
                <c:pt idx="2">
                  <c:v>3.5700000000000287E-2</c:v>
                </c:pt>
                <c:pt idx="3">
                  <c:v>4.3899999999999828E-2</c:v>
                </c:pt>
                <c:pt idx="4">
                  <c:v>3.8000000000000256E-2</c:v>
                </c:pt>
                <c:pt idx="5">
                  <c:v>2.7600000000000069E-2</c:v>
                </c:pt>
                <c:pt idx="6">
                  <c:v>3.5500000000000309E-2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84D-8204-2E0BF6BD4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427343"/>
        <c:axId val="845776175"/>
      </c:lineChart>
      <c:catAx>
        <c:axId val="3274273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45776175"/>
        <c:crosses val="autoZero"/>
        <c:auto val="1"/>
        <c:lblAlgn val="ctr"/>
        <c:lblOffset val="100"/>
        <c:noMultiLvlLbl val="0"/>
      </c:catAx>
      <c:valAx>
        <c:axId val="845776175"/>
        <c:scaling>
          <c:orientation val="minMax"/>
          <c:max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2742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9.emf"/><Relationship Id="rId1" Type="http://schemas.openxmlformats.org/officeDocument/2006/relationships/image" Target="../media/image8.jpe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326572</xdr:colOff>
      <xdr:row>29</xdr:row>
      <xdr:rowOff>190500</xdr:rowOff>
    </xdr:from>
    <xdr:to>
      <xdr:col>7</xdr:col>
      <xdr:colOff>108313</xdr:colOff>
      <xdr:row>31</xdr:row>
      <xdr:rowOff>1451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043" y="10368643"/>
          <a:ext cx="979170" cy="627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295275</xdr:colOff>
      <xdr:row>17</xdr:row>
      <xdr:rowOff>47625</xdr:rowOff>
    </xdr:from>
    <xdr:to>
      <xdr:col>5</xdr:col>
      <xdr:colOff>561975</xdr:colOff>
      <xdr:row>17</xdr:row>
      <xdr:rowOff>247650</xdr:rowOff>
    </xdr:to>
    <xdr:pic>
      <xdr:nvPicPr>
        <xdr:cNvPr id="19689" name="Picture 3">
          <a:extLst>
            <a:ext uri="{FF2B5EF4-FFF2-40B4-BE49-F238E27FC236}">
              <a16:creationId xmlns:a16="http://schemas.microsoft.com/office/drawing/2014/main" id="{00000000-0008-0000-0000-0000E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638550" y="81495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24</xdr:row>
      <xdr:rowOff>47625</xdr:rowOff>
    </xdr:from>
    <xdr:to>
      <xdr:col>2</xdr:col>
      <xdr:colOff>390525</xdr:colOff>
      <xdr:row>24</xdr:row>
      <xdr:rowOff>285750</xdr:rowOff>
    </xdr:to>
    <xdr:pic>
      <xdr:nvPicPr>
        <xdr:cNvPr id="19690" name="Picture 7">
          <a:extLst>
            <a:ext uri="{FF2B5EF4-FFF2-40B4-BE49-F238E27FC236}">
              <a16:creationId xmlns:a16="http://schemas.microsoft.com/office/drawing/2014/main" id="{00000000-0008-0000-0000-0000E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619250" y="108858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8</xdr:col>
      <xdr:colOff>600075</xdr:colOff>
      <xdr:row>30</xdr:row>
      <xdr:rowOff>9525</xdr:rowOff>
    </xdr:to>
    <xdr:graphicFrame macro="">
      <xdr:nvGraphicFramePr>
        <xdr:cNvPr id="19691" name="图表 11">
          <a:extLst>
            <a:ext uri="{FF2B5EF4-FFF2-40B4-BE49-F238E27FC236}">
              <a16:creationId xmlns:a16="http://schemas.microsoft.com/office/drawing/2014/main" id="{00000000-0008-0000-0000-0000EB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30</xdr:row>
      <xdr:rowOff>0</xdr:rowOff>
    </xdr:from>
    <xdr:to>
      <xdr:col>9</xdr:col>
      <xdr:colOff>9525</xdr:colOff>
      <xdr:row>30</xdr:row>
      <xdr:rowOff>9525</xdr:rowOff>
    </xdr:to>
    <xdr:graphicFrame macro="">
      <xdr:nvGraphicFramePr>
        <xdr:cNvPr id="19692" name="图表 12">
          <a:extLst>
            <a:ext uri="{FF2B5EF4-FFF2-40B4-BE49-F238E27FC236}">
              <a16:creationId xmlns:a16="http://schemas.microsoft.com/office/drawing/2014/main" id="{00000000-0008-0000-0000-0000EC4C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214313</xdr:colOff>
          <xdr:row>6</xdr:row>
          <xdr:rowOff>85725</xdr:rowOff>
        </xdr:from>
        <xdr:to>
          <xdr:col>7</xdr:col>
          <xdr:colOff>333375</xdr:colOff>
          <xdr:row>7</xdr:row>
          <xdr:rowOff>85725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17</xdr:row>
          <xdr:rowOff>0</xdr:rowOff>
        </xdr:from>
        <xdr:to>
          <xdr:col>1</xdr:col>
          <xdr:colOff>38100</xdr:colOff>
          <xdr:row>17</xdr:row>
          <xdr:rowOff>271463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23813</xdr:rowOff>
        </xdr:from>
        <xdr:to>
          <xdr:col>2</xdr:col>
          <xdr:colOff>214313</xdr:colOff>
          <xdr:row>20</xdr:row>
          <xdr:rowOff>290513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576263</xdr:colOff>
          <xdr:row>21</xdr:row>
          <xdr:rowOff>61913</xdr:rowOff>
        </xdr:from>
        <xdr:to>
          <xdr:col>3</xdr:col>
          <xdr:colOff>9525</xdr:colOff>
          <xdr:row>21</xdr:row>
          <xdr:rowOff>390525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21</xdr:row>
          <xdr:rowOff>447675</xdr:rowOff>
        </xdr:from>
        <xdr:to>
          <xdr:col>3</xdr:col>
          <xdr:colOff>14288</xdr:colOff>
          <xdr:row>22</xdr:row>
          <xdr:rowOff>314325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25</xdr:row>
          <xdr:rowOff>114300</xdr:rowOff>
        </xdr:from>
        <xdr:to>
          <xdr:col>2</xdr:col>
          <xdr:colOff>561975</xdr:colOff>
          <xdr:row>26</xdr:row>
          <xdr:rowOff>28575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19</xdr:row>
          <xdr:rowOff>100013</xdr:rowOff>
        </xdr:from>
        <xdr:to>
          <xdr:col>0</xdr:col>
          <xdr:colOff>685800</xdr:colOff>
          <xdr:row>19</xdr:row>
          <xdr:rowOff>442913</xdr:rowOff>
        </xdr:to>
        <xdr:sp macro="" textlink="">
          <xdr:nvSpPr>
            <xdr:cNvPr id="19465" name="Object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61913</xdr:rowOff>
        </xdr:from>
        <xdr:to>
          <xdr:col>2</xdr:col>
          <xdr:colOff>561975</xdr:colOff>
          <xdr:row>26</xdr:row>
          <xdr:rowOff>357188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342900</xdr:colOff>
          <xdr:row>20</xdr:row>
          <xdr:rowOff>271463</xdr:rowOff>
        </xdr:to>
        <xdr:sp macro="" textlink="">
          <xdr:nvSpPr>
            <xdr:cNvPr id="19468" name="Object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157163</xdr:colOff>
          <xdr:row>6</xdr:row>
          <xdr:rowOff>147638</xdr:rowOff>
        </xdr:from>
        <xdr:to>
          <xdr:col>7</xdr:col>
          <xdr:colOff>428625</xdr:colOff>
          <xdr:row>7</xdr:row>
          <xdr:rowOff>219075</xdr:rowOff>
        </xdr:to>
        <xdr:sp macro="" textlink="">
          <xdr:nvSpPr>
            <xdr:cNvPr id="19470" name="Object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290513</xdr:colOff>
          <xdr:row>3</xdr:row>
          <xdr:rowOff>142875</xdr:rowOff>
        </xdr:from>
        <xdr:to>
          <xdr:col>5</xdr:col>
          <xdr:colOff>442913</xdr:colOff>
          <xdr:row>5</xdr:row>
          <xdr:rowOff>123825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371475</xdr:colOff>
      <xdr:row>3</xdr:row>
      <xdr:rowOff>95885</xdr:rowOff>
    </xdr:from>
    <xdr:to>
      <xdr:col>11</xdr:col>
      <xdr:colOff>417830</xdr:colOff>
      <xdr:row>17</xdr:row>
      <xdr:rowOff>108857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3</xdr:row>
          <xdr:rowOff>123825</xdr:rowOff>
        </xdr:from>
        <xdr:to>
          <xdr:col>5</xdr:col>
          <xdr:colOff>333375</xdr:colOff>
          <xdr:row>5</xdr:row>
          <xdr:rowOff>142875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204106</xdr:colOff>
      <xdr:row>5</xdr:row>
      <xdr:rowOff>174853</xdr:rowOff>
    </xdr:from>
    <xdr:to>
      <xdr:col>11</xdr:col>
      <xdr:colOff>194581</xdr:colOff>
      <xdr:row>5</xdr:row>
      <xdr:rowOff>174853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89906" y="1622653"/>
          <a:ext cx="68484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</xdr:colOff>
      <xdr:row>18</xdr:row>
      <xdr:rowOff>136071</xdr:rowOff>
    </xdr:from>
    <xdr:to>
      <xdr:col>11</xdr:col>
      <xdr:colOff>419100</xdr:colOff>
      <xdr:row>31</xdr:row>
      <xdr:rowOff>152400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0.04195</cdr:x>
      <cdr:y>0.5119</cdr:y>
    </cdr:from>
    <cdr:to>
      <cdr:x>0.95427</cdr:x>
      <cdr:y>0.5119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318404" y="1464529"/>
          <a:ext cx="6924651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0.05611</cdr:x>
      <cdr:y>0.82144</cdr:y>
    </cdr:from>
    <cdr:to>
      <cdr:x>0.96341</cdr:x>
      <cdr:y>0.82473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425887" y="2246146"/>
          <a:ext cx="6886548" cy="89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0.06127</cdr:x>
      <cdr:y>0.13913</cdr:y>
    </cdr:from>
    <cdr:to>
      <cdr:x>0.98397</cdr:x>
      <cdr:y>0.13913</cdr:y>
    </cdr:to>
    <cdr:sp macro="" textlink="">
      <cdr:nvSpPr>
        <cdr:cNvPr id="2" name="直接连接符 1"/>
        <cdr:cNvSpPr/>
      </cdr:nvSpPr>
      <cdr:spPr>
        <a:xfrm xmlns:a="http://schemas.openxmlformats.org/drawingml/2006/main">
          <a:off x="468068" y="364061"/>
          <a:ext cx="704855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0.0594</cdr:x>
      <cdr:y>0.54575</cdr:y>
    </cdr:from>
    <cdr:to>
      <cdr:x>0.97835</cdr:x>
      <cdr:y>0.55287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453738" y="1428042"/>
          <a:ext cx="7019905" cy="186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oleObject" Target="../embeddings/oleObject1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9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30"/>
  <sheetViews>
    <sheetView topLeftCell="A16" workbookViewId="0">
      <selection activeCell="D22" sqref="D22"/>
    </sheetView>
  </sheetViews>
  <sheetFormatPr defaultColWidth="9" defaultRowHeight="15.75" x14ac:dyDescent="0.4"/>
  <cols>
    <col min="1" max="1" width="10" style="1" customWidth="1"/>
    <col min="2" max="2" width="10.1875" style="1" customWidth="1"/>
    <col min="3" max="7" width="7.875" style="43" customWidth="1"/>
    <col min="8" max="8" width="7.5" style="1" customWidth="1"/>
    <col min="9" max="9" width="7.4375" style="1" customWidth="1"/>
    <col min="10" max="16384" width="9" style="1"/>
  </cols>
  <sheetData>
    <row r="1" spans="1:19" ht="21.75" customHeight="1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9" ht="22.35" customHeight="1" x14ac:dyDescent="0.65">
      <c r="A2" s="59" t="s">
        <v>37</v>
      </c>
      <c r="B2" s="60"/>
      <c r="C2" s="60"/>
      <c r="D2" s="60"/>
      <c r="E2" s="60"/>
      <c r="F2" s="60"/>
      <c r="G2" s="60"/>
      <c r="H2" s="60"/>
      <c r="I2" s="60"/>
      <c r="N2" s="24"/>
    </row>
    <row r="3" spans="1:19" ht="24" customHeight="1" x14ac:dyDescent="0.4">
      <c r="A3" s="61" t="s">
        <v>35</v>
      </c>
      <c r="B3" s="61"/>
      <c r="C3" s="61"/>
      <c r="D3" s="61"/>
      <c r="E3" s="61"/>
      <c r="F3" s="31"/>
      <c r="G3" s="31"/>
      <c r="H3" s="6"/>
      <c r="I3" s="6"/>
      <c r="L3" s="24"/>
      <c r="N3" s="24"/>
    </row>
    <row r="4" spans="1:19" ht="24" customHeight="1" x14ac:dyDescent="0.45">
      <c r="A4" s="62" t="s">
        <v>36</v>
      </c>
      <c r="B4" s="63"/>
      <c r="C4" s="63"/>
      <c r="D4" s="63"/>
      <c r="E4" s="63"/>
      <c r="F4" s="63"/>
      <c r="G4" s="63"/>
      <c r="H4" s="63"/>
      <c r="I4" s="63"/>
      <c r="L4" s="24"/>
      <c r="N4" s="24"/>
    </row>
    <row r="5" spans="1:19" ht="26.2" customHeight="1" x14ac:dyDescent="0.4">
      <c r="A5" s="64" t="s">
        <v>45</v>
      </c>
      <c r="B5" s="65"/>
      <c r="C5" s="65"/>
      <c r="D5" s="65"/>
      <c r="E5" s="65"/>
      <c r="F5" s="65"/>
      <c r="G5" s="65"/>
      <c r="H5" s="65"/>
      <c r="I5" s="65"/>
      <c r="L5" s="24"/>
      <c r="N5" s="24"/>
    </row>
    <row r="6" spans="1:19" ht="24" customHeight="1" x14ac:dyDescent="0.4">
      <c r="A6" s="56" t="s">
        <v>46</v>
      </c>
      <c r="B6" s="57"/>
      <c r="C6" s="57"/>
      <c r="D6" s="57"/>
      <c r="E6" s="57"/>
      <c r="F6" s="57"/>
      <c r="G6" s="57"/>
      <c r="H6" s="57"/>
      <c r="I6" s="57"/>
      <c r="L6" s="24"/>
      <c r="N6" s="24"/>
      <c r="S6" s="24"/>
    </row>
    <row r="7" spans="1:19" ht="23.25" customHeight="1" x14ac:dyDescent="0.4">
      <c r="A7" s="72" t="s">
        <v>1</v>
      </c>
      <c r="B7" s="7" t="s">
        <v>2</v>
      </c>
      <c r="C7" s="78" t="s">
        <v>33</v>
      </c>
      <c r="D7" s="79"/>
      <c r="E7" s="79"/>
      <c r="F7" s="79"/>
      <c r="G7" s="79"/>
      <c r="H7" s="74"/>
      <c r="I7" s="76" t="s">
        <v>3</v>
      </c>
      <c r="L7" s="24"/>
      <c r="P7" s="24"/>
      <c r="S7" s="24"/>
    </row>
    <row r="8" spans="1:19" ht="22.05" customHeight="1" x14ac:dyDescent="0.4">
      <c r="A8" s="73"/>
      <c r="B8" s="8" t="s">
        <v>4</v>
      </c>
      <c r="C8" s="32" t="s">
        <v>5</v>
      </c>
      <c r="D8" s="32" t="s">
        <v>6</v>
      </c>
      <c r="E8" s="32" t="s">
        <v>7</v>
      </c>
      <c r="F8" s="32" t="s">
        <v>8</v>
      </c>
      <c r="G8" s="32" t="s">
        <v>9</v>
      </c>
      <c r="H8" s="75"/>
      <c r="I8" s="77"/>
      <c r="L8" s="24"/>
      <c r="N8" s="24"/>
      <c r="P8" s="24"/>
      <c r="R8" s="24"/>
      <c r="S8" s="24"/>
    </row>
    <row r="9" spans="1:19" s="3" customFormat="1" ht="22.05" customHeight="1" x14ac:dyDescent="0.4">
      <c r="A9" s="9">
        <v>1</v>
      </c>
      <c r="B9" s="10" t="s">
        <v>38</v>
      </c>
      <c r="C9" s="33">
        <v>2.5949</v>
      </c>
      <c r="D9" s="33">
        <v>2.6110000000000002</v>
      </c>
      <c r="E9" s="33">
        <v>2.6251000000000002</v>
      </c>
      <c r="F9" s="33">
        <v>2.6259000000000001</v>
      </c>
      <c r="G9" s="33">
        <v>2.6320999999999999</v>
      </c>
      <c r="H9" s="52">
        <f t="shared" ref="H9:H15" si="0">SUM(C9:G9)/5</f>
        <v>2.6177999999999999</v>
      </c>
      <c r="I9" s="53">
        <f>MAX(C9:G9)-MIN(C9:G9)</f>
        <v>3.71999999999999E-2</v>
      </c>
      <c r="K9" s="25"/>
      <c r="L9" s="24"/>
      <c r="N9" s="24"/>
      <c r="P9" s="24"/>
      <c r="R9" s="24"/>
      <c r="S9" s="24"/>
    </row>
    <row r="10" spans="1:19" s="3" customFormat="1" ht="22.05" customHeight="1" x14ac:dyDescent="0.4">
      <c r="A10" s="9">
        <v>2</v>
      </c>
      <c r="B10" s="10" t="s">
        <v>39</v>
      </c>
      <c r="C10" s="33">
        <v>2.6034000000000002</v>
      </c>
      <c r="D10" s="33">
        <v>2.6530999999999998</v>
      </c>
      <c r="E10" s="33">
        <v>2.6025</v>
      </c>
      <c r="F10" s="33">
        <v>2.6294</v>
      </c>
      <c r="G10" s="33">
        <v>2.6017000000000001</v>
      </c>
      <c r="H10" s="52">
        <f t="shared" si="0"/>
        <v>2.61802</v>
      </c>
      <c r="I10" s="53">
        <f t="shared" ref="I10:I15" si="1">MAX(C10:G10)-MIN(C10:G10)</f>
        <v>5.1399999999999668E-2</v>
      </c>
      <c r="K10" s="25"/>
      <c r="L10" s="24"/>
      <c r="N10" s="24"/>
      <c r="P10" s="24"/>
      <c r="R10" s="24"/>
      <c r="S10" s="24"/>
    </row>
    <row r="11" spans="1:19" s="3" customFormat="1" ht="22.05" customHeight="1" x14ac:dyDescent="0.4">
      <c r="A11" s="9">
        <v>3</v>
      </c>
      <c r="B11" s="10" t="s">
        <v>40</v>
      </c>
      <c r="C11" s="33">
        <v>2.5962000000000001</v>
      </c>
      <c r="D11" s="33">
        <v>2.5958999999999999</v>
      </c>
      <c r="E11" s="33">
        <v>2.6002999999999998</v>
      </c>
      <c r="F11" s="33">
        <v>2.5926999999999998</v>
      </c>
      <c r="G11" s="33">
        <v>2.6284000000000001</v>
      </c>
      <c r="H11" s="52">
        <f t="shared" si="0"/>
        <v>2.6027</v>
      </c>
      <c r="I11" s="53">
        <f t="shared" si="1"/>
        <v>3.5700000000000287E-2</v>
      </c>
      <c r="K11" s="25"/>
      <c r="L11" s="24"/>
      <c r="N11" s="24"/>
      <c r="P11" s="24"/>
      <c r="R11" s="24"/>
    </row>
    <row r="12" spans="1:19" s="3" customFormat="1" ht="22.05" customHeight="1" x14ac:dyDescent="0.45">
      <c r="A12" s="9">
        <v>4</v>
      </c>
      <c r="B12" s="10" t="s">
        <v>41</v>
      </c>
      <c r="C12" s="33">
        <v>2.6381999999999999</v>
      </c>
      <c r="D12" s="33">
        <v>2.6341999999999999</v>
      </c>
      <c r="E12" s="33">
        <v>2.6520999999999999</v>
      </c>
      <c r="F12" s="33">
        <v>2.6082000000000001</v>
      </c>
      <c r="G12" s="33">
        <v>2.6227443924460125</v>
      </c>
      <c r="H12" s="52">
        <f t="shared" si="0"/>
        <v>2.6310888784892024</v>
      </c>
      <c r="I12" s="53">
        <f t="shared" si="1"/>
        <v>4.3899999999999828E-2</v>
      </c>
      <c r="K12" s="25" t="s">
        <v>10</v>
      </c>
      <c r="L12" s="26" t="s">
        <v>11</v>
      </c>
      <c r="N12" s="24"/>
      <c r="R12" s="24"/>
    </row>
    <row r="13" spans="1:19" s="3" customFormat="1" ht="22.05" customHeight="1" x14ac:dyDescent="0.45">
      <c r="A13" s="11">
        <v>5</v>
      </c>
      <c r="B13" s="10" t="s">
        <v>42</v>
      </c>
      <c r="C13" s="33">
        <v>2.5857999999999999</v>
      </c>
      <c r="D13" s="33">
        <v>2.6116000000000001</v>
      </c>
      <c r="E13" s="33">
        <v>2.6238000000000001</v>
      </c>
      <c r="F13" s="33">
        <v>2.6124999999999998</v>
      </c>
      <c r="G13" s="33">
        <v>2.6227</v>
      </c>
      <c r="H13" s="52">
        <f t="shared" si="0"/>
        <v>2.6112799999999998</v>
      </c>
      <c r="I13" s="53">
        <f t="shared" si="1"/>
        <v>3.8000000000000256E-2</v>
      </c>
      <c r="K13" s="25"/>
      <c r="L13" s="26"/>
      <c r="N13" s="24"/>
    </row>
    <row r="14" spans="1:19" s="3" customFormat="1" ht="22.05" customHeight="1" x14ac:dyDescent="0.45">
      <c r="A14" s="11">
        <v>6</v>
      </c>
      <c r="B14" s="10" t="s">
        <v>43</v>
      </c>
      <c r="C14" s="33">
        <v>2.6149</v>
      </c>
      <c r="D14" s="33">
        <v>2.6086999999999998</v>
      </c>
      <c r="E14" s="33">
        <v>2.6362999999999999</v>
      </c>
      <c r="F14" s="33">
        <v>2.6362000000000001</v>
      </c>
      <c r="G14" s="33">
        <v>2.6093999999999999</v>
      </c>
      <c r="H14" s="52">
        <f t="shared" si="0"/>
        <v>2.6210999999999998</v>
      </c>
      <c r="I14" s="53">
        <f t="shared" si="1"/>
        <v>2.7600000000000069E-2</v>
      </c>
      <c r="K14" s="25"/>
      <c r="L14" s="26"/>
    </row>
    <row r="15" spans="1:19" s="3" customFormat="1" ht="22.05" customHeight="1" x14ac:dyDescent="0.45">
      <c r="A15" s="11">
        <v>7</v>
      </c>
      <c r="B15" s="10" t="s">
        <v>44</v>
      </c>
      <c r="C15" s="33">
        <v>2.5865999999999998</v>
      </c>
      <c r="D15" s="33">
        <v>2.6067</v>
      </c>
      <c r="E15" s="33">
        <v>2.6131000000000002</v>
      </c>
      <c r="F15" s="33">
        <v>2.62</v>
      </c>
      <c r="G15" s="33">
        <v>2.5844999999999998</v>
      </c>
      <c r="H15" s="52">
        <f t="shared" si="0"/>
        <v>2.6021800000000002</v>
      </c>
      <c r="I15" s="53">
        <f t="shared" si="1"/>
        <v>3.5500000000000309E-2</v>
      </c>
      <c r="K15" s="25" t="s">
        <v>12</v>
      </c>
      <c r="L15" s="26"/>
    </row>
    <row r="16" spans="1:19" s="3" customFormat="1" ht="22.05" customHeight="1" x14ac:dyDescent="0.4">
      <c r="A16" s="11">
        <v>8</v>
      </c>
      <c r="B16" s="10" t="s">
        <v>30</v>
      </c>
      <c r="C16" s="33" t="s">
        <v>30</v>
      </c>
      <c r="D16" s="33" t="s">
        <v>30</v>
      </c>
      <c r="E16" s="33" t="s">
        <v>30</v>
      </c>
      <c r="F16" s="33" t="s">
        <v>30</v>
      </c>
      <c r="G16" s="33" t="s">
        <v>30</v>
      </c>
      <c r="H16" s="52" t="s">
        <v>30</v>
      </c>
      <c r="I16" s="53" t="s">
        <v>30</v>
      </c>
      <c r="K16" s="25"/>
      <c r="L16" s="27"/>
    </row>
    <row r="17" spans="1:12" s="3" customFormat="1" ht="22.05" customHeight="1" x14ac:dyDescent="0.45">
      <c r="A17" s="11"/>
      <c r="B17" s="12"/>
      <c r="C17" s="34"/>
      <c r="D17" s="34"/>
      <c r="E17" s="34"/>
      <c r="F17" s="34"/>
      <c r="G17" s="34"/>
      <c r="H17" s="13"/>
      <c r="I17" s="28"/>
      <c r="K17" s="25"/>
      <c r="L17" s="26"/>
    </row>
    <row r="18" spans="1:12" s="3" customFormat="1" ht="22.05" customHeight="1" x14ac:dyDescent="0.4">
      <c r="A18" s="14"/>
      <c r="B18" s="54">
        <f>AVERAGE(H9:H15)</f>
        <v>2.6148812683556004</v>
      </c>
      <c r="C18" s="35"/>
      <c r="D18" s="35"/>
      <c r="E18" s="35"/>
      <c r="F18" s="36"/>
      <c r="G18" s="55">
        <f>AVERAGE(I9:I15)</f>
        <v>3.8471428571428615E-2</v>
      </c>
      <c r="H18" s="15"/>
      <c r="I18" s="29"/>
    </row>
    <row r="19" spans="1:12" s="3" customFormat="1" ht="29.25" customHeight="1" x14ac:dyDescent="0.4">
      <c r="A19" s="80" t="s">
        <v>13</v>
      </c>
      <c r="B19" s="81"/>
      <c r="C19" s="37" t="s">
        <v>14</v>
      </c>
      <c r="D19" s="51">
        <v>0.57699999999999996</v>
      </c>
      <c r="E19" s="37" t="s">
        <v>15</v>
      </c>
      <c r="F19" s="51">
        <v>2.1150000000000002</v>
      </c>
      <c r="G19" s="37" t="s">
        <v>16</v>
      </c>
      <c r="H19" s="49" t="s">
        <v>32</v>
      </c>
      <c r="I19" s="30"/>
    </row>
    <row r="20" spans="1:12" ht="37.5" customHeight="1" x14ac:dyDescent="0.5">
      <c r="A20" s="16"/>
      <c r="B20" s="82" t="s">
        <v>17</v>
      </c>
      <c r="C20" s="83"/>
      <c r="D20" s="38"/>
      <c r="E20" s="38"/>
      <c r="F20" s="38"/>
      <c r="G20" s="38"/>
      <c r="H20" s="3"/>
      <c r="I20" s="3"/>
    </row>
    <row r="21" spans="1:12" ht="23.25" customHeight="1" x14ac:dyDescent="0.4">
      <c r="A21" s="17" t="s">
        <v>18</v>
      </c>
      <c r="B21" s="18" t="s">
        <v>19</v>
      </c>
      <c r="C21" s="39"/>
      <c r="D21" s="36">
        <f>SUM(B18)</f>
        <v>2.6148812683556004</v>
      </c>
      <c r="E21" s="40"/>
      <c r="F21" s="38"/>
      <c r="G21" s="38"/>
      <c r="H21" s="3"/>
      <c r="I21" s="3"/>
    </row>
    <row r="22" spans="1:12" ht="36.75" customHeight="1" x14ac:dyDescent="0.4">
      <c r="A22" s="17" t="s">
        <v>20</v>
      </c>
      <c r="B22" s="18" t="s">
        <v>21</v>
      </c>
      <c r="C22" s="39"/>
      <c r="D22" s="41">
        <f>SUM(D21+D19*G18)</f>
        <v>2.6370792826413147</v>
      </c>
      <c r="E22" s="40"/>
      <c r="F22" s="42"/>
      <c r="G22" s="42"/>
      <c r="H22" s="66"/>
      <c r="I22" s="66"/>
    </row>
    <row r="23" spans="1:12" ht="27" customHeight="1" x14ac:dyDescent="0.4">
      <c r="A23" s="17" t="s">
        <v>22</v>
      </c>
      <c r="B23" s="18" t="s">
        <v>23</v>
      </c>
      <c r="D23" s="41">
        <f>SUM(B18-D19*G18)</f>
        <v>2.5926832540698861</v>
      </c>
      <c r="E23" s="40"/>
      <c r="F23" s="42"/>
      <c r="G23" s="42"/>
      <c r="H23" s="19"/>
      <c r="I23" s="3"/>
    </row>
    <row r="24" spans="1:12" ht="39.75" customHeight="1" x14ac:dyDescent="0.5">
      <c r="A24" s="20" t="s">
        <v>3</v>
      </c>
      <c r="B24" s="21" t="s">
        <v>17</v>
      </c>
      <c r="D24" s="44"/>
      <c r="E24" s="38"/>
      <c r="F24" s="38"/>
      <c r="G24" s="38"/>
      <c r="H24" s="3"/>
      <c r="I24" s="3"/>
    </row>
    <row r="25" spans="1:12" ht="25.5" customHeight="1" x14ac:dyDescent="0.4">
      <c r="A25" s="22" t="s">
        <v>24</v>
      </c>
      <c r="B25" s="23" t="s">
        <v>25</v>
      </c>
      <c r="D25" s="44">
        <f>SUM(G18)</f>
        <v>3.8471428571428615E-2</v>
      </c>
      <c r="E25" s="40"/>
      <c r="F25" s="38"/>
      <c r="G25" s="38"/>
      <c r="H25" s="3"/>
      <c r="I25" s="3"/>
    </row>
    <row r="26" spans="1:12" ht="30.75" customHeight="1" x14ac:dyDescent="0.4">
      <c r="A26" s="17" t="s">
        <v>20</v>
      </c>
      <c r="B26" s="18" t="s">
        <v>21</v>
      </c>
      <c r="D26" s="44">
        <f>SUM(F19*G18)</f>
        <v>8.1367071428571525E-2</v>
      </c>
      <c r="E26" s="40"/>
      <c r="F26" s="36"/>
      <c r="G26" s="38"/>
      <c r="H26" s="66"/>
      <c r="I26" s="66"/>
    </row>
    <row r="27" spans="1:12" ht="29.25" customHeight="1" x14ac:dyDescent="0.4">
      <c r="A27" s="17" t="s">
        <v>22</v>
      </c>
      <c r="B27" s="18" t="s">
        <v>23</v>
      </c>
      <c r="D27" s="50" t="s">
        <v>32</v>
      </c>
      <c r="E27" s="40"/>
      <c r="F27" s="38"/>
      <c r="G27" s="38"/>
      <c r="H27" s="66"/>
      <c r="I27" s="66"/>
    </row>
    <row r="28" spans="1:12" ht="48" customHeight="1" x14ac:dyDescent="0.4">
      <c r="A28" s="67" t="s">
        <v>26</v>
      </c>
      <c r="B28" s="68"/>
      <c r="C28" s="68"/>
      <c r="D28" s="68"/>
      <c r="E28" s="68"/>
      <c r="F28" s="68"/>
      <c r="G28" s="68"/>
      <c r="H28" s="68"/>
      <c r="I28" s="68"/>
    </row>
    <row r="29" spans="1:12" ht="46.5" customHeight="1" x14ac:dyDescent="0.4">
      <c r="A29" s="69" t="s">
        <v>47</v>
      </c>
      <c r="B29" s="70"/>
      <c r="C29" s="70"/>
      <c r="D29" s="70"/>
      <c r="E29" s="70"/>
      <c r="F29" s="70"/>
      <c r="G29" s="70"/>
      <c r="H29" s="70"/>
      <c r="I29" s="70"/>
    </row>
    <row r="30" spans="1:12" ht="49.5" customHeight="1" x14ac:dyDescent="0.45">
      <c r="B30" s="71" t="s">
        <v>34</v>
      </c>
      <c r="C30" s="71"/>
      <c r="D30" s="71"/>
      <c r="E30" s="71"/>
      <c r="F30" s="71"/>
      <c r="G30" s="71"/>
      <c r="H30" s="71"/>
      <c r="I30" s="71"/>
    </row>
  </sheetData>
  <mergeCells count="18">
    <mergeCell ref="H27:I27"/>
    <mergeCell ref="A28:I28"/>
    <mergeCell ref="A29:I29"/>
    <mergeCell ref="B30:I30"/>
    <mergeCell ref="A7:A8"/>
    <mergeCell ref="H7:H8"/>
    <mergeCell ref="I7:I8"/>
    <mergeCell ref="C7:G7"/>
    <mergeCell ref="A19:B19"/>
    <mergeCell ref="B20:C20"/>
    <mergeCell ref="H22:I22"/>
    <mergeCell ref="H26:I26"/>
    <mergeCell ref="A6:I6"/>
    <mergeCell ref="A1:I1"/>
    <mergeCell ref="A2:I2"/>
    <mergeCell ref="A3:E3"/>
    <mergeCell ref="A4:I4"/>
    <mergeCell ref="A5:I5"/>
  </mergeCells>
  <phoneticPr fontId="18" type="noConversion"/>
  <pageMargins left="0.90416666666666701" right="0.74791666666666701" top="0.98402777777777795" bottom="0.70763888888888904" header="0.51180555555555596" footer="0.51180555555555596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9457" r:id="rId4">
          <objectPr defaultSize="0" altText="" r:id="rId5">
            <anchor moveWithCells="1" sizeWithCells="1">
              <from>
                <xdr:col>7</xdr:col>
                <xdr:colOff>214313</xdr:colOff>
                <xdr:row>6</xdr:row>
                <xdr:rowOff>85725</xdr:rowOff>
              </from>
              <to>
                <xdr:col>7</xdr:col>
                <xdr:colOff>333375</xdr:colOff>
                <xdr:row>7</xdr:row>
                <xdr:rowOff>85725</xdr:rowOff>
              </to>
            </anchor>
          </objectPr>
        </oleObject>
      </mc:Choice>
      <mc:Fallback>
        <oleObject progId="Equation.3" shapeId="19457" r:id="rId4"/>
      </mc:Fallback>
    </mc:AlternateContent>
    <mc:AlternateContent xmlns:mc="http://schemas.openxmlformats.org/markup-compatibility/2006">
      <mc:Choice Requires="x14">
        <oleObject progId="Equation.3" shapeId="19458" r:id="rId6">
          <objectPr defaultSize="0" altText="" r:id="rId7">
            <anchor moveWithCells="1">
              <from>
                <xdr:col>0</xdr:col>
                <xdr:colOff>457200</xdr:colOff>
                <xdr:row>17</xdr:row>
                <xdr:rowOff>0</xdr:rowOff>
              </from>
              <to>
                <xdr:col>1</xdr:col>
                <xdr:colOff>38100</xdr:colOff>
                <xdr:row>17</xdr:row>
                <xdr:rowOff>271463</xdr:rowOff>
              </to>
            </anchor>
          </objectPr>
        </oleObject>
      </mc:Choice>
      <mc:Fallback>
        <oleObject progId="Equation.3" shapeId="19458" r:id="rId6"/>
      </mc:Fallback>
    </mc:AlternateContent>
    <mc:AlternateContent xmlns:mc="http://schemas.openxmlformats.org/markup-compatibility/2006">
      <mc:Choice Requires="x14">
        <oleObject progId="Equation.3" shapeId="19460" r:id="rId8">
          <objectPr defaultSize="0" altText="" r:id="rId5">
            <anchor moveWithCells="1">
              <from>
                <xdr:col>2</xdr:col>
                <xdr:colOff>123825</xdr:colOff>
                <xdr:row>20</xdr:row>
                <xdr:rowOff>23813</xdr:rowOff>
              </from>
              <to>
                <xdr:col>2</xdr:col>
                <xdr:colOff>214313</xdr:colOff>
                <xdr:row>20</xdr:row>
                <xdr:rowOff>290513</xdr:rowOff>
              </to>
            </anchor>
          </objectPr>
        </oleObject>
      </mc:Choice>
      <mc:Fallback>
        <oleObject progId="Equation.3" shapeId="19460" r:id="rId8"/>
      </mc:Fallback>
    </mc:AlternateContent>
    <mc:AlternateContent xmlns:mc="http://schemas.openxmlformats.org/markup-compatibility/2006">
      <mc:Choice Requires="x14">
        <oleObject progId="Equation.3" shapeId="19461" r:id="rId9">
          <objectPr defaultSize="0" altText="" r:id="rId10">
            <anchor moveWithCells="1">
              <from>
                <xdr:col>1</xdr:col>
                <xdr:colOff>576263</xdr:colOff>
                <xdr:row>21</xdr:row>
                <xdr:rowOff>61913</xdr:rowOff>
              </from>
              <to>
                <xdr:col>3</xdr:col>
                <xdr:colOff>9525</xdr:colOff>
                <xdr:row>21</xdr:row>
                <xdr:rowOff>390525</xdr:rowOff>
              </to>
            </anchor>
          </objectPr>
        </oleObject>
      </mc:Choice>
      <mc:Fallback>
        <oleObject progId="Equation.3" shapeId="19461" r:id="rId9"/>
      </mc:Fallback>
    </mc:AlternateContent>
    <mc:AlternateContent xmlns:mc="http://schemas.openxmlformats.org/markup-compatibility/2006">
      <mc:Choice Requires="x14">
        <oleObject progId="Equation.3" shapeId="19462" r:id="rId11">
          <objectPr defaultSize="0" altText="" r:id="rId12">
            <anchor moveWithCells="1">
              <from>
                <xdr:col>1</xdr:col>
                <xdr:colOff>581025</xdr:colOff>
                <xdr:row>21</xdr:row>
                <xdr:rowOff>447675</xdr:rowOff>
              </from>
              <to>
                <xdr:col>3</xdr:col>
                <xdr:colOff>14288</xdr:colOff>
                <xdr:row>22</xdr:row>
                <xdr:rowOff>314325</xdr:rowOff>
              </to>
            </anchor>
          </objectPr>
        </oleObject>
      </mc:Choice>
      <mc:Fallback>
        <oleObject progId="Equation.3" shapeId="19462" r:id="rId11"/>
      </mc:Fallback>
    </mc:AlternateContent>
    <mc:AlternateContent xmlns:mc="http://schemas.openxmlformats.org/markup-compatibility/2006">
      <mc:Choice Requires="x14">
        <oleObject progId="Equation.3" shapeId="19464" r:id="rId13">
          <objectPr defaultSize="0" altText="" r:id="rId14">
            <anchor moveWithCells="1">
              <from>
                <xdr:col>2</xdr:col>
                <xdr:colOff>38100</xdr:colOff>
                <xdr:row>25</xdr:row>
                <xdr:rowOff>114300</xdr:rowOff>
              </from>
              <to>
                <xdr:col>2</xdr:col>
                <xdr:colOff>561975</xdr:colOff>
                <xdr:row>26</xdr:row>
                <xdr:rowOff>28575</xdr:rowOff>
              </to>
            </anchor>
          </objectPr>
        </oleObject>
      </mc:Choice>
      <mc:Fallback>
        <oleObject progId="Equation.3" shapeId="19464" r:id="rId13"/>
      </mc:Fallback>
    </mc:AlternateContent>
    <mc:AlternateContent xmlns:mc="http://schemas.openxmlformats.org/markup-compatibility/2006">
      <mc:Choice Requires="x14">
        <oleObject progId="Equation.3" shapeId="19465" r:id="rId15">
          <objectPr defaultSize="0" altText="" r:id="rId16">
            <anchor moveWithCells="1" sizeWithCells="1">
              <from>
                <xdr:col>0</xdr:col>
                <xdr:colOff>533400</xdr:colOff>
                <xdr:row>19</xdr:row>
                <xdr:rowOff>100013</xdr:rowOff>
              </from>
              <to>
                <xdr:col>0</xdr:col>
                <xdr:colOff>685800</xdr:colOff>
                <xdr:row>19</xdr:row>
                <xdr:rowOff>442913</xdr:rowOff>
              </to>
            </anchor>
          </objectPr>
        </oleObject>
      </mc:Choice>
      <mc:Fallback>
        <oleObject progId="Equation.3" shapeId="19465" r:id="rId15"/>
      </mc:Fallback>
    </mc:AlternateContent>
    <mc:AlternateContent xmlns:mc="http://schemas.openxmlformats.org/markup-compatibility/2006">
      <mc:Choice Requires="x14">
        <oleObject progId="Equation.3" shapeId="19466" r:id="rId17">
          <objectPr defaultSize="0" altText="" r:id="rId18">
            <anchor moveWithCells="1">
              <from>
                <xdr:col>2</xdr:col>
                <xdr:colOff>47625</xdr:colOff>
                <xdr:row>26</xdr:row>
                <xdr:rowOff>61913</xdr:rowOff>
              </from>
              <to>
                <xdr:col>2</xdr:col>
                <xdr:colOff>561975</xdr:colOff>
                <xdr:row>26</xdr:row>
                <xdr:rowOff>357188</xdr:rowOff>
              </to>
            </anchor>
          </objectPr>
        </oleObject>
      </mc:Choice>
      <mc:Fallback>
        <oleObject progId="Equation.3" shapeId="19466" r:id="rId17"/>
      </mc:Fallback>
    </mc:AlternateContent>
    <mc:AlternateContent xmlns:mc="http://schemas.openxmlformats.org/markup-compatibility/2006">
      <mc:Choice Requires="x14">
        <oleObject progId="Equation.3" shapeId="19468" r:id="rId19">
          <objectPr defaultSize="0" altText="" r:id="rId7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342900</xdr:colOff>
                <xdr:row>20</xdr:row>
                <xdr:rowOff>271463</xdr:rowOff>
              </to>
            </anchor>
          </objectPr>
        </oleObject>
      </mc:Choice>
      <mc:Fallback>
        <oleObject progId="Equation.3" shapeId="19468" r:id="rId19"/>
      </mc:Fallback>
    </mc:AlternateContent>
    <mc:AlternateContent xmlns:mc="http://schemas.openxmlformats.org/markup-compatibility/2006">
      <mc:Choice Requires="x14">
        <oleObject progId="Equation.3" shapeId="19470" r:id="rId20">
          <objectPr defaultSize="0" altText="" r:id="rId16">
            <anchor moveWithCells="1" sizeWithCells="1">
              <from>
                <xdr:col>7</xdr:col>
                <xdr:colOff>157163</xdr:colOff>
                <xdr:row>6</xdr:row>
                <xdr:rowOff>147638</xdr:rowOff>
              </from>
              <to>
                <xdr:col>7</xdr:col>
                <xdr:colOff>428625</xdr:colOff>
                <xdr:row>7</xdr:row>
                <xdr:rowOff>219075</xdr:rowOff>
              </to>
            </anchor>
          </objectPr>
        </oleObject>
      </mc:Choice>
      <mc:Fallback>
        <oleObject progId="Equation.3" shapeId="19470" r:id="rId2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31"/>
  <sheetViews>
    <sheetView tabSelected="1" topLeftCell="A16" workbookViewId="0">
      <selection activeCell="N14" sqref="N14"/>
    </sheetView>
  </sheetViews>
  <sheetFormatPr defaultColWidth="9" defaultRowHeight="15.75" x14ac:dyDescent="0.4"/>
  <cols>
    <col min="12" max="12" width="6.1875" customWidth="1"/>
    <col min="13" max="13" width="11.125" customWidth="1"/>
  </cols>
  <sheetData>
    <row r="1" spans="1:13" ht="27.75" customHeight="1" x14ac:dyDescent="0.45">
      <c r="A1" s="84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1" customFormat="1" ht="33" customHeight="1" x14ac:dyDescent="0.7">
      <c r="A2" s="85" t="s">
        <v>48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s="1" customFormat="1" ht="21.75" customHeight="1" x14ac:dyDescent="0.7">
      <c r="A3" s="2"/>
      <c r="B3" s="2"/>
      <c r="C3" s="2"/>
      <c r="D3" s="2"/>
      <c r="E3" s="87" t="s">
        <v>28</v>
      </c>
      <c r="F3" s="87"/>
      <c r="G3" s="87"/>
      <c r="H3" s="87"/>
      <c r="I3" s="2"/>
      <c r="J3" s="2"/>
      <c r="K3" s="2"/>
      <c r="L3" s="2"/>
      <c r="M3" s="2"/>
    </row>
    <row r="5" spans="1:13" x14ac:dyDescent="0.4">
      <c r="M5" s="3"/>
    </row>
    <row r="6" spans="1:13" x14ac:dyDescent="0.4">
      <c r="M6" s="47" t="s">
        <v>51</v>
      </c>
    </row>
    <row r="7" spans="1:13" x14ac:dyDescent="0.4">
      <c r="M7" s="3"/>
    </row>
    <row r="9" spans="1:13" x14ac:dyDescent="0.4">
      <c r="H9" s="1"/>
      <c r="I9" s="89"/>
      <c r="J9" s="1"/>
    </row>
    <row r="10" spans="1:13" x14ac:dyDescent="0.4">
      <c r="H10" s="1"/>
      <c r="I10" s="89"/>
      <c r="J10" s="1"/>
      <c r="M10" s="48" t="s">
        <v>52</v>
      </c>
    </row>
    <row r="11" spans="1:13" x14ac:dyDescent="0.4">
      <c r="H11" s="1"/>
      <c r="I11" s="89"/>
      <c r="J11" s="1"/>
      <c r="M11" s="3"/>
    </row>
    <row r="12" spans="1:13" x14ac:dyDescent="0.4">
      <c r="H12" s="1"/>
      <c r="I12" s="89"/>
      <c r="J12" s="1"/>
    </row>
    <row r="13" spans="1:13" x14ac:dyDescent="0.4">
      <c r="H13" s="1"/>
      <c r="I13" s="89"/>
      <c r="J13" s="1"/>
    </row>
    <row r="14" spans="1:13" x14ac:dyDescent="0.4">
      <c r="H14" s="1"/>
      <c r="I14" s="89"/>
      <c r="J14" s="1"/>
    </row>
    <row r="15" spans="1:13" x14ac:dyDescent="0.4">
      <c r="H15" s="1"/>
      <c r="I15" s="89"/>
      <c r="J15" s="1"/>
      <c r="M15" s="47" t="s">
        <v>53</v>
      </c>
    </row>
    <row r="16" spans="1:13" x14ac:dyDescent="0.4">
      <c r="H16" s="1"/>
      <c r="I16" s="89"/>
      <c r="J16" s="1"/>
    </row>
    <row r="17" spans="5:15" ht="19.5" customHeight="1" x14ac:dyDescent="0.4">
      <c r="E17" s="87"/>
      <c r="F17" s="88"/>
      <c r="G17" s="88"/>
      <c r="H17" s="88"/>
      <c r="I17" s="88"/>
      <c r="O17" s="48" t="s">
        <v>30</v>
      </c>
    </row>
    <row r="18" spans="5:15" ht="22.5" customHeight="1" x14ac:dyDescent="0.4">
      <c r="E18" s="88" t="s">
        <v>29</v>
      </c>
      <c r="F18" s="88"/>
      <c r="G18" s="88"/>
      <c r="H18" s="88"/>
    </row>
    <row r="20" spans="5:15" x14ac:dyDescent="0.4">
      <c r="M20" s="4"/>
    </row>
    <row r="21" spans="5:15" x14ac:dyDescent="0.4">
      <c r="M21" s="46" t="s">
        <v>50</v>
      </c>
    </row>
    <row r="22" spans="5:15" x14ac:dyDescent="0.4">
      <c r="M22" s="5"/>
    </row>
    <row r="26" spans="5:15" x14ac:dyDescent="0.4">
      <c r="M26" s="45" t="s">
        <v>49</v>
      </c>
    </row>
    <row r="27" spans="5:15" x14ac:dyDescent="0.4">
      <c r="M27" s="5"/>
    </row>
    <row r="31" spans="5:15" x14ac:dyDescent="0.4">
      <c r="M31" s="46" t="s">
        <v>31</v>
      </c>
    </row>
  </sheetData>
  <mergeCells count="9">
    <mergeCell ref="A1:M1"/>
    <mergeCell ref="A2:M2"/>
    <mergeCell ref="E3:H3"/>
    <mergeCell ref="E17:I17"/>
    <mergeCell ref="E18:H18"/>
    <mergeCell ref="I9:I10"/>
    <mergeCell ref="I11:I12"/>
    <mergeCell ref="I13:I14"/>
    <mergeCell ref="I15:I16"/>
  </mergeCells>
  <phoneticPr fontId="18" type="noConversion"/>
  <pageMargins left="0.98402777777777795" right="0.47152777777777799" top="0.59027777777777801" bottom="0.43263888888888902" header="0.51180555555555596" footer="0.51180555555555596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81" r:id="rId4">
          <objectPr defaultSize="0" altText="" r:id="rId5">
            <anchor moveWithCells="1" sizeWithCells="1">
              <from>
                <xdr:col>5</xdr:col>
                <xdr:colOff>290513</xdr:colOff>
                <xdr:row>3</xdr:row>
                <xdr:rowOff>142875</xdr:rowOff>
              </from>
              <to>
                <xdr:col>5</xdr:col>
                <xdr:colOff>442913</xdr:colOff>
                <xdr:row>5</xdr:row>
                <xdr:rowOff>123825</xdr:rowOff>
              </to>
            </anchor>
          </objectPr>
        </oleObject>
      </mc:Choice>
      <mc:Fallback>
        <oleObject progId="Equation.3" shapeId="20481" r:id="rId4"/>
      </mc:Fallback>
    </mc:AlternateContent>
    <mc:AlternateContent xmlns:mc="http://schemas.openxmlformats.org/markup-compatibility/2006">
      <mc:Choice Requires="x14">
        <oleObject progId="Equation.3" shapeId="20483" r:id="rId6">
          <objectPr defaultSize="0" altText="" r:id="rId5">
            <anchor moveWithCells="1" sizeWithCells="1">
              <from>
                <xdr:col>5</xdr:col>
                <xdr:colOff>161925</xdr:colOff>
                <xdr:row>3</xdr:row>
                <xdr:rowOff>123825</xdr:rowOff>
              </from>
              <to>
                <xdr:col>5</xdr:col>
                <xdr:colOff>333375</xdr:colOff>
                <xdr:row>5</xdr:row>
                <xdr:rowOff>142875</xdr:rowOff>
              </to>
            </anchor>
          </objectPr>
        </oleObject>
      </mc:Choice>
      <mc:Fallback>
        <oleObject progId="Equation.3" shapeId="2048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1B</vt:lpstr>
      <vt:lpstr>'1A'!Print_Titles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吴素平</cp:lastModifiedBy>
  <cp:lastPrinted>2020-09-17T01:33:45Z</cp:lastPrinted>
  <dcterms:created xsi:type="dcterms:W3CDTF">1996-12-17T01:32:00Z</dcterms:created>
  <dcterms:modified xsi:type="dcterms:W3CDTF">2022-07-28T23:30:17Z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