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20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B29" l="1"/>
  <c r="D32" s="1"/>
  <c r="G29"/>
  <c r="D37" s="1"/>
  <c r="D34" l="1"/>
  <c r="D36"/>
  <c r="D38"/>
  <c r="D33"/>
</calcChain>
</file>

<file path=xl/sharedStrings.xml><?xml version="1.0" encoding="utf-8"?>
<sst xmlns="http://schemas.openxmlformats.org/spreadsheetml/2006/main" count="72" uniqueCount="61">
  <si>
    <t>浙江德卡控制阀仪表有限公司</t>
  </si>
  <si>
    <t>一、光谱仪测量过程监视统计记录表</t>
  </si>
  <si>
    <r>
      <rPr>
        <sz val="12"/>
        <rFont val="宋体"/>
        <charset val="134"/>
      </rPr>
      <t>测量过程名称：材料化学成分的检测</t>
    </r>
    <r>
      <rPr>
        <sz val="12"/>
        <rFont val="Times New Roman"/>
        <family val="1"/>
      </rPr>
      <t xml:space="preserve">  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</si>
  <si>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核查标准：标准试样</t>
    </r>
    <r>
      <rPr>
        <sz val="12"/>
        <rFont val="Times New Roman"/>
        <family val="1"/>
      </rPr>
      <t xml:space="preserve">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</si>
  <si>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</si>
  <si>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</si>
  <si>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</si>
  <si>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</si>
  <si>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</si>
  <si>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</si>
  <si>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</si>
  <si>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</si>
  <si>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</si>
  <si>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</si>
  <si>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</si>
  <si>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</si>
  <si>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</si>
  <si>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</si>
  <si>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</si>
  <si>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</si>
  <si>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</si>
  <si>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</si>
  <si>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</si>
  <si>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</si>
  <si>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</si>
  <si>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</si>
  <si>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</si>
  <si>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</si>
  <si>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</si>
  <si>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</si>
  <si>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</si>
  <si>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>均值控制图</t>
  </si>
  <si>
    <t>极差控制图</t>
  </si>
  <si>
    <t>UCL=0.012</t>
  </si>
  <si>
    <r>
      <rPr>
        <sz val="12"/>
        <rFont val="宋体"/>
        <charset val="134"/>
      </rPr>
      <t>CL=0.0</t>
    </r>
    <r>
      <rPr>
        <sz val="12"/>
        <rFont val="宋体"/>
        <charset val="134"/>
      </rPr>
      <t>06</t>
    </r>
  </si>
  <si>
    <t>LCL=0</t>
  </si>
  <si>
    <t xml:space="preserve">测量仪器：光谱仪  C含量：测量范围（0.0025-4.5）%，
                               </t>
    <phoneticPr fontId="17" type="noConversion"/>
  </si>
  <si>
    <t>CL=0.244</t>
    <phoneticPr fontId="17" type="noConversion"/>
  </si>
  <si>
    <t>UCL=0.248</t>
    <phoneticPr fontId="17" type="noConversion"/>
  </si>
  <si>
    <t>LCL=0.240</t>
    <phoneticPr fontId="17" type="noConversion"/>
  </si>
  <si>
    <t>2021.5.30</t>
    <phoneticPr fontId="17" type="noConversion"/>
  </si>
  <si>
    <t>2021.6.25</t>
    <phoneticPr fontId="17" type="noConversion"/>
  </si>
  <si>
    <t>2021.7.19</t>
    <phoneticPr fontId="17" type="noConversion"/>
  </si>
  <si>
    <t>2021.8.18</t>
    <phoneticPr fontId="17" type="noConversion"/>
  </si>
  <si>
    <t>2021.9.25</t>
    <phoneticPr fontId="17" type="noConversion"/>
  </si>
  <si>
    <t>2021.10.12</t>
    <phoneticPr fontId="17" type="noConversion"/>
  </si>
  <si>
    <t>2021.11.9</t>
    <phoneticPr fontId="17" type="noConversion"/>
  </si>
  <si>
    <t>2021.12.16</t>
    <phoneticPr fontId="17" type="noConversion"/>
  </si>
  <si>
    <t>2022.6.15</t>
    <phoneticPr fontId="17" type="noConversion"/>
  </si>
  <si>
    <t>2022.1.23</t>
    <phoneticPr fontId="17" type="noConversion"/>
  </si>
  <si>
    <t>2022.2.19</t>
    <phoneticPr fontId="17" type="noConversion"/>
  </si>
  <si>
    <t>2022.3.17</t>
    <phoneticPr fontId="17" type="noConversion"/>
  </si>
  <si>
    <t>2022.4.14</t>
    <phoneticPr fontId="17" type="noConversion"/>
  </si>
  <si>
    <t>2022.7.18</t>
    <phoneticPr fontId="17" type="noConversion"/>
  </si>
  <si>
    <r>
      <t>被测参数：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测量范围：（</t>
    </r>
    <r>
      <rPr>
        <sz val="12"/>
        <rFont val="Times New Roman"/>
        <family val="1"/>
      </rPr>
      <t>0.2-0.3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% 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测量最大允差：</t>
    </r>
    <r>
      <rPr>
        <sz val="12"/>
        <rFont val="Times New Roman"/>
        <family val="1"/>
      </rPr>
      <t>0.033%</t>
    </r>
    <phoneticPr fontId="17" type="noConversion"/>
  </si>
  <si>
    <t>2022.5.20</t>
    <phoneticPr fontId="17" type="noConversion"/>
  </si>
  <si>
    <r>
      <t>观察记录（</t>
    </r>
    <r>
      <rPr>
        <sz val="12"/>
        <rFont val="Times New Roman"/>
        <family val="1"/>
      </rPr>
      <t>%</t>
    </r>
    <r>
      <rPr>
        <sz val="12"/>
        <rFont val="宋体"/>
        <charset val="134"/>
      </rPr>
      <t>）</t>
    </r>
    <phoneticPr fontId="17" type="noConversion"/>
  </si>
  <si>
    <t>C：0.244%</t>
    <phoneticPr fontId="17" type="noConversion"/>
  </si>
  <si>
    <t xml:space="preserve">    均值、极差控制图状态正常，测量过程中未出现非正常变异，
能满足生产工艺要求。</t>
    <phoneticPr fontId="17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</si>
  <si>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phoneticPr fontId="17" type="noConversion"/>
  </si>
  <si>
    <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>C</t>
    </r>
    <r>
      <rPr>
        <b/>
        <sz val="20"/>
        <rFont val="宋体"/>
        <charset val="134"/>
      </rPr>
      <t>含量测量</t>
    </r>
    <r>
      <rPr>
        <b/>
        <sz val="20"/>
        <rFont val="宋体"/>
        <charset val="134"/>
      </rPr>
      <t>过程控制图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</si>
</sst>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0_);[Red]\(0.000\)"/>
    <numFmt numFmtId="178" formatCode="0.0_ "/>
    <numFmt numFmtId="179" formatCode="0.0000_ "/>
    <numFmt numFmtId="180" formatCode="0.000_ "/>
  </numFmts>
  <fonts count="19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80" fontId="0" fillId="0" borderId="0" xfId="0" applyNumberFormat="1" applyFont="1" applyBorder="1"/>
    <xf numFmtId="180" fontId="0" fillId="0" borderId="0" xfId="0" applyNumberFormat="1"/>
    <xf numFmtId="180" fontId="0" fillId="0" borderId="0" xfId="0" applyNumberFormat="1" applyFont="1" applyAlignment="1">
      <alignment horizontal="left" vertical="center"/>
    </xf>
    <xf numFmtId="180" fontId="0" fillId="0" borderId="0" xfId="0" applyNumberForma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8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1" fillId="0" borderId="0" xfId="0" applyFont="1"/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180" fontId="8" fillId="0" borderId="0" xfId="0" applyNumberFormat="1" applyFont="1" applyBorder="1" applyAlignment="1">
      <alignment horizontal="center" wrapText="1"/>
    </xf>
    <xf numFmtId="180" fontId="8" fillId="0" borderId="0" xfId="0" applyNumberFormat="1" applyFont="1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wrapText="1"/>
    </xf>
    <xf numFmtId="178" fontId="8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18" fillId="0" borderId="0" xfId="0" applyFont="1" applyBorder="1" applyAlignment="1">
      <alignment horizontal="left" vertical="center" indent="1"/>
    </xf>
    <xf numFmtId="0" fontId="18" fillId="0" borderId="0" xfId="0" applyFont="1"/>
    <xf numFmtId="0" fontId="18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extLst xmlns:c16r2="http://schemas.microsoft.com/office/drawing/2015/06/chart">
            <c:ext xmlns:c16="http://schemas.microsoft.com/office/drawing/2014/chart" uri="{C3380CC4-5D6E-409C-BE32-E72D297353CC}">
              <c16:uniqueId val="{00000000-3476-4D35-8266-129393483E05}"/>
            </c:ext>
          </c:extLst>
        </c:ser>
        <c:dLbls/>
        <c:marker val="1"/>
        <c:axId val="255330944"/>
        <c:axId val="255345408"/>
      </c:lineChart>
      <c:catAx>
        <c:axId val="255330944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55345408"/>
        <c:crosses val="autoZero"/>
        <c:auto val="1"/>
        <c:lblAlgn val="ctr"/>
        <c:lblOffset val="100"/>
        <c:tickLblSkip val="1"/>
      </c:catAx>
      <c:valAx>
        <c:axId val="25534540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5533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extLst xmlns:c16r2="http://schemas.microsoft.com/office/drawing/2015/06/chart">
            <c:ext xmlns:c16="http://schemas.microsoft.com/office/drawing/2014/chart" uri="{C3380CC4-5D6E-409C-BE32-E72D297353CC}">
              <c16:uniqueId val="{00000000-A962-4A9B-877F-E375ECBF3EFF}"/>
            </c:ext>
          </c:extLst>
        </c:ser>
        <c:dLbls/>
        <c:marker val="1"/>
        <c:axId val="255369984"/>
        <c:axId val="255371904"/>
      </c:lineChart>
      <c:catAx>
        <c:axId val="255369984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55371904"/>
        <c:crosses val="autoZero"/>
        <c:auto val="1"/>
        <c:lblAlgn val="ctr"/>
        <c:lblOffset val="100"/>
        <c:tickLblSkip val="1"/>
      </c:catAx>
      <c:valAx>
        <c:axId val="255371904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55369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horzOverflow="overflow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aseline="0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极差</c:v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'1A'!$I$9:$I$23</c:f>
              <c:numCache>
                <c:formatCode>0.000_ </c:formatCode>
                <c:ptCount val="15"/>
                <c:pt idx="0">
                  <c:v>3.0000000000000027E-3</c:v>
                </c:pt>
                <c:pt idx="1">
                  <c:v>4.0000000000000036E-3</c:v>
                </c:pt>
                <c:pt idx="2">
                  <c:v>6.0000000000000053E-3</c:v>
                </c:pt>
                <c:pt idx="3">
                  <c:v>6.0000000000000053E-3</c:v>
                </c:pt>
                <c:pt idx="4">
                  <c:v>9.000000000000008E-3</c:v>
                </c:pt>
                <c:pt idx="5">
                  <c:v>5.0000000000000044E-3</c:v>
                </c:pt>
                <c:pt idx="6">
                  <c:v>5.0000000000000044E-3</c:v>
                </c:pt>
                <c:pt idx="7">
                  <c:v>8.0000000000000071E-3</c:v>
                </c:pt>
                <c:pt idx="8">
                  <c:v>6.0000000000000053E-3</c:v>
                </c:pt>
                <c:pt idx="9">
                  <c:v>3.0000000000000027E-3</c:v>
                </c:pt>
                <c:pt idx="10">
                  <c:v>2.0000000000000018E-3</c:v>
                </c:pt>
                <c:pt idx="11">
                  <c:v>9.000000000000008E-3</c:v>
                </c:pt>
                <c:pt idx="12">
                  <c:v>5.0000000000000044E-3</c:v>
                </c:pt>
                <c:pt idx="13">
                  <c:v>7.0000000000000062E-3</c:v>
                </c:pt>
                <c:pt idx="14">
                  <c:v>6.0000000000000053E-3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E-4313-BC6F-31B472521130}"/>
            </c:ext>
          </c:extLst>
        </c:ser>
        <c:dLbls/>
        <c:marker val="1"/>
        <c:axId val="256580608"/>
        <c:axId val="256590592"/>
      </c:lineChart>
      <c:catAx>
        <c:axId val="25658060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590592"/>
        <c:crosses val="autoZero"/>
        <c:auto val="1"/>
        <c:lblAlgn val="ctr"/>
        <c:lblOffset val="100"/>
      </c:catAx>
      <c:valAx>
        <c:axId val="256590592"/>
        <c:scaling>
          <c:orientation val="minMax"/>
          <c:max val="1.4999999999999998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 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580608"/>
        <c:crosses val="autoZero"/>
        <c:crossBetween val="between"/>
        <c:majorUnit val="2.0000000000000005E-3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0.24459999999999998</c:v>
                </c:pt>
                <c:pt idx="1">
                  <c:v>0.24500000000000002</c:v>
                </c:pt>
                <c:pt idx="2">
                  <c:v>0.24420000000000003</c:v>
                </c:pt>
                <c:pt idx="3">
                  <c:v>0.2432</c:v>
                </c:pt>
                <c:pt idx="4">
                  <c:v>0.2452</c:v>
                </c:pt>
                <c:pt idx="5">
                  <c:v>0.24379999999999996</c:v>
                </c:pt>
                <c:pt idx="6">
                  <c:v>0.24379999999999996</c:v>
                </c:pt>
                <c:pt idx="7">
                  <c:v>0.24500000000000002</c:v>
                </c:pt>
                <c:pt idx="8">
                  <c:v>0.24559999999999998</c:v>
                </c:pt>
                <c:pt idx="9">
                  <c:v>0.24359999999999998</c:v>
                </c:pt>
                <c:pt idx="10">
                  <c:v>0.24459999999999998</c:v>
                </c:pt>
                <c:pt idx="11">
                  <c:v>0.24500000000000002</c:v>
                </c:pt>
                <c:pt idx="12">
                  <c:v>0.24340000000000001</c:v>
                </c:pt>
                <c:pt idx="13">
                  <c:v>0.2424</c:v>
                </c:pt>
                <c:pt idx="14">
                  <c:v>0.24500000000000002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6-44BD-A154-9489493E3768}"/>
            </c:ext>
          </c:extLst>
        </c:ser>
        <c:ser>
          <c:idx val="1"/>
          <c:order val="1"/>
          <c:tx>
            <c:v>均值</c:v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0.24459999999999998</c:v>
                </c:pt>
                <c:pt idx="1">
                  <c:v>0.24500000000000002</c:v>
                </c:pt>
                <c:pt idx="2">
                  <c:v>0.24420000000000003</c:v>
                </c:pt>
                <c:pt idx="3">
                  <c:v>0.2432</c:v>
                </c:pt>
                <c:pt idx="4">
                  <c:v>0.2452</c:v>
                </c:pt>
                <c:pt idx="5">
                  <c:v>0.24379999999999996</c:v>
                </c:pt>
                <c:pt idx="6">
                  <c:v>0.24379999999999996</c:v>
                </c:pt>
                <c:pt idx="7">
                  <c:v>0.24500000000000002</c:v>
                </c:pt>
                <c:pt idx="8">
                  <c:v>0.24559999999999998</c:v>
                </c:pt>
                <c:pt idx="9">
                  <c:v>0.24359999999999998</c:v>
                </c:pt>
                <c:pt idx="10">
                  <c:v>0.24459999999999998</c:v>
                </c:pt>
                <c:pt idx="11">
                  <c:v>0.24500000000000002</c:v>
                </c:pt>
                <c:pt idx="12">
                  <c:v>0.24340000000000001</c:v>
                </c:pt>
                <c:pt idx="13">
                  <c:v>0.2424</c:v>
                </c:pt>
                <c:pt idx="14">
                  <c:v>0.24500000000000002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96-44BD-A154-9489493E3768}"/>
            </c:ext>
          </c:extLst>
        </c:ser>
        <c:dLbls/>
        <c:marker val="1"/>
        <c:axId val="256628224"/>
        <c:axId val="256629760"/>
      </c:lineChart>
      <c:catAx>
        <c:axId val="256628224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629760"/>
        <c:crosses val="autoZero"/>
        <c:auto val="1"/>
        <c:lblAlgn val="ctr"/>
        <c:lblOffset val="100"/>
      </c:catAx>
      <c:valAx>
        <c:axId val="256629760"/>
        <c:scaling>
          <c:orientation val="minMax"/>
          <c:max val="0.25"/>
          <c:min val="0.24000000000000002"/>
        </c:scaling>
        <c:axPos val="l"/>
        <c:majorGridlines/>
        <c:numFmt formatCode="0.000_ 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628224"/>
        <c:crosses val="autoZero"/>
        <c:crossBetween val="between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467" name="Picture 3">
          <a:extLst>
            <a:ext uri="{FF2B5EF4-FFF2-40B4-BE49-F238E27FC236}">
              <a16:creationId xmlns:a16="http://schemas.microsoft.com/office/drawing/2014/main" xmlns="" id="{00000000-0008-0000-0000-00000B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38550" y="81495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468" name="Picture 7">
          <a:extLst>
            <a:ext uri="{FF2B5EF4-FFF2-40B4-BE49-F238E27FC236}">
              <a16:creationId xmlns:a16="http://schemas.microsoft.com/office/drawing/2014/main" xmlns="" id="{00000000-0008-0000-00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469" name="图表 11">
          <a:extLst>
            <a:ext uri="{FF2B5EF4-FFF2-40B4-BE49-F238E27FC236}">
              <a16:creationId xmlns:a16="http://schemas.microsoft.com/office/drawing/2014/main" xmlns="" id="{00000000-0008-0000-0000-00000D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470" name="图表 12">
          <a:extLst>
            <a:ext uri="{FF2B5EF4-FFF2-40B4-BE49-F238E27FC236}">
              <a16:creationId xmlns:a16="http://schemas.microsoft.com/office/drawing/2014/main" xmlns="" id="{00000000-0008-0000-0000-00000E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400050</xdr:colOff>
      <xdr:row>40</xdr:row>
      <xdr:rowOff>76200</xdr:rowOff>
    </xdr:from>
    <xdr:to>
      <xdr:col>6</xdr:col>
      <xdr:colOff>469900</xdr:colOff>
      <xdr:row>40</xdr:row>
      <xdr:rowOff>577850</xdr:rowOff>
    </xdr:to>
    <xdr:pic>
      <xdr:nvPicPr>
        <xdr:cNvPr id="6" name="图片 5" descr="张昌挺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733800" y="13182600"/>
          <a:ext cx="666750" cy="50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20481" name="图表 7">
          <a:extLst>
            <a:ext uri="{FF2B5EF4-FFF2-40B4-BE49-F238E27FC236}">
              <a16:creationId xmlns:a16="http://schemas.microsoft.com/office/drawing/2014/main" xmlns="" id="{00000000-0008-0000-0100-000001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238125</xdr:rowOff>
    </xdr:to>
    <xdr:graphicFrame macro="">
      <xdr:nvGraphicFramePr>
        <xdr:cNvPr id="20482" name="图表 6">
          <a:extLst>
            <a:ext uri="{FF2B5EF4-FFF2-40B4-BE49-F238E27FC236}">
              <a16:creationId xmlns:a16="http://schemas.microsoft.com/office/drawing/2014/main" xmlns="" id="{00000000-0008-0000-0100-0000025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6</xdr:row>
      <xdr:rowOff>6350</xdr:rowOff>
    </xdr:from>
    <xdr:to>
      <xdr:col>11</xdr:col>
      <xdr:colOff>127950</xdr:colOff>
      <xdr:row>6</xdr:row>
      <xdr:rowOff>6350</xdr:rowOff>
    </xdr:to>
    <xdr:sp macro="" textlink="">
      <xdr:nvSpPr>
        <xdr:cNvPr id="20483" name="Line 132">
          <a:extLst>
            <a:ext uri="{FF2B5EF4-FFF2-40B4-BE49-F238E27FC236}">
              <a16:creationId xmlns:a16="http://schemas.microsoft.com/office/drawing/2014/main" xmlns="" id="{00000000-0008-0000-0100-000003500000}"/>
            </a:ext>
          </a:extLst>
        </xdr:cNvPr>
        <xdr:cNvSpPr>
          <a:spLocks noChangeShapeType="1"/>
        </xdr:cNvSpPr>
      </xdr:nvSpPr>
      <xdr:spPr>
        <a:xfrm>
          <a:off x="1047750" y="1676400"/>
          <a:ext cx="6624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361950</xdr:colOff>
      <xdr:row>13</xdr:row>
      <xdr:rowOff>177800</xdr:rowOff>
    </xdr:from>
    <xdr:to>
      <xdr:col>11</xdr:col>
      <xdr:colOff>127950</xdr:colOff>
      <xdr:row>13</xdr:row>
      <xdr:rowOff>177800</xdr:rowOff>
    </xdr:to>
    <xdr:sp macro="" textlink="">
      <xdr:nvSpPr>
        <xdr:cNvPr id="20484" name="Line 133">
          <a:extLst>
            <a:ext uri="{FF2B5EF4-FFF2-40B4-BE49-F238E27FC236}">
              <a16:creationId xmlns:a16="http://schemas.microsoft.com/office/drawing/2014/main" xmlns="" id="{00000000-0008-0000-0100-000004500000}"/>
            </a:ext>
          </a:extLst>
        </xdr:cNvPr>
        <xdr:cNvSpPr>
          <a:spLocks noChangeShapeType="1"/>
        </xdr:cNvSpPr>
      </xdr:nvSpPr>
      <xdr:spPr>
        <a:xfrm>
          <a:off x="1047750" y="3181350"/>
          <a:ext cx="6624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358775</xdr:colOff>
      <xdr:row>10</xdr:row>
      <xdr:rowOff>104775</xdr:rowOff>
    </xdr:from>
    <xdr:to>
      <xdr:col>11</xdr:col>
      <xdr:colOff>124775</xdr:colOff>
      <xdr:row>10</xdr:row>
      <xdr:rowOff>104775</xdr:rowOff>
    </xdr:to>
    <xdr:sp macro="" textlink="">
      <xdr:nvSpPr>
        <xdr:cNvPr id="20485" name="Line 134">
          <a:extLst>
            <a:ext uri="{FF2B5EF4-FFF2-40B4-BE49-F238E27FC236}">
              <a16:creationId xmlns:a16="http://schemas.microsoft.com/office/drawing/2014/main" xmlns="" id="{00000000-0008-0000-0100-000005500000}"/>
            </a:ext>
          </a:extLst>
        </xdr:cNvPr>
        <xdr:cNvSpPr>
          <a:spLocks noChangeShapeType="1"/>
        </xdr:cNvSpPr>
      </xdr:nvSpPr>
      <xdr:spPr>
        <a:xfrm>
          <a:off x="1044575" y="2536825"/>
          <a:ext cx="6624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396875</xdr:colOff>
      <xdr:row>20</xdr:row>
      <xdr:rowOff>142875</xdr:rowOff>
    </xdr:from>
    <xdr:to>
      <xdr:col>11</xdr:col>
      <xdr:colOff>234875</xdr:colOff>
      <xdr:row>20</xdr:row>
      <xdr:rowOff>142875</xdr:rowOff>
    </xdr:to>
    <xdr:sp macro="" textlink="">
      <xdr:nvSpPr>
        <xdr:cNvPr id="20486" name="Line 132">
          <a:extLst>
            <a:ext uri="{FF2B5EF4-FFF2-40B4-BE49-F238E27FC236}">
              <a16:creationId xmlns:a16="http://schemas.microsoft.com/office/drawing/2014/main" xmlns="" id="{00000000-0008-0000-0100-000006500000}"/>
            </a:ext>
          </a:extLst>
        </xdr:cNvPr>
        <xdr:cNvSpPr>
          <a:spLocks noChangeShapeType="1"/>
        </xdr:cNvSpPr>
      </xdr:nvSpPr>
      <xdr:spPr>
        <a:xfrm>
          <a:off x="1082675" y="4638675"/>
          <a:ext cx="6696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400050</xdr:colOff>
      <xdr:row>24</xdr:row>
      <xdr:rowOff>6350</xdr:rowOff>
    </xdr:from>
    <xdr:to>
      <xdr:col>11</xdr:col>
      <xdr:colOff>238050</xdr:colOff>
      <xdr:row>24</xdr:row>
      <xdr:rowOff>6350</xdr:rowOff>
    </xdr:to>
    <xdr:sp macro="" textlink="">
      <xdr:nvSpPr>
        <xdr:cNvPr id="20487" name="Line 134">
          <a:extLst>
            <a:ext uri="{FF2B5EF4-FFF2-40B4-BE49-F238E27FC236}">
              <a16:creationId xmlns:a16="http://schemas.microsoft.com/office/drawing/2014/main" xmlns="" id="{00000000-0008-0000-0100-000007500000}"/>
            </a:ext>
          </a:extLst>
        </xdr:cNvPr>
        <xdr:cNvSpPr>
          <a:spLocks noChangeShapeType="1"/>
        </xdr:cNvSpPr>
      </xdr:nvSpPr>
      <xdr:spPr>
        <a:xfrm>
          <a:off x="1085850" y="5264150"/>
          <a:ext cx="6696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28" workbookViewId="0">
      <selection activeCell="D33" sqref="D33"/>
    </sheetView>
  </sheetViews>
  <sheetFormatPr defaultColWidth="9" defaultRowHeight="15"/>
  <cols>
    <col min="1" max="1" width="10" style="1" customWidth="1"/>
    <col min="2" max="2" width="10.25" style="1" customWidth="1"/>
    <col min="3" max="9" width="7.83203125" style="1" customWidth="1"/>
    <col min="10" max="16384" width="9" style="1"/>
  </cols>
  <sheetData>
    <row r="1" spans="1:12" ht="21.7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2" ht="29.25" customHeight="1">
      <c r="A2" s="60" t="s">
        <v>1</v>
      </c>
      <c r="B2" s="61"/>
      <c r="C2" s="61"/>
      <c r="D2" s="61"/>
      <c r="E2" s="61"/>
      <c r="F2" s="61"/>
      <c r="G2" s="61"/>
      <c r="H2" s="61"/>
      <c r="I2" s="61"/>
    </row>
    <row r="3" spans="1:12" ht="24" customHeight="1">
      <c r="A3" s="62" t="s">
        <v>2</v>
      </c>
      <c r="B3" s="62"/>
      <c r="C3" s="62"/>
      <c r="D3" s="62"/>
      <c r="E3" s="62"/>
      <c r="F3" s="9"/>
      <c r="G3" s="9"/>
      <c r="H3" s="9"/>
      <c r="I3" s="9"/>
    </row>
    <row r="4" spans="1:12" ht="24" customHeight="1">
      <c r="A4" s="63" t="s">
        <v>54</v>
      </c>
      <c r="B4" s="62"/>
      <c r="C4" s="62"/>
      <c r="D4" s="62"/>
      <c r="E4" s="62"/>
      <c r="F4" s="62"/>
      <c r="G4" s="62"/>
      <c r="H4" s="62"/>
      <c r="I4" s="62"/>
    </row>
    <row r="5" spans="1:12" ht="30.75" customHeight="1">
      <c r="A5" s="64" t="s">
        <v>36</v>
      </c>
      <c r="B5" s="62"/>
      <c r="C5" s="62"/>
      <c r="D5" s="62"/>
      <c r="E5" s="62"/>
      <c r="F5" s="62"/>
      <c r="G5" s="62"/>
      <c r="H5" s="62"/>
      <c r="I5" s="62"/>
    </row>
    <row r="6" spans="1:12" ht="24" customHeight="1">
      <c r="A6" s="10" t="s">
        <v>3</v>
      </c>
      <c r="B6" s="11"/>
      <c r="C6" s="11"/>
      <c r="D6" s="11"/>
      <c r="E6" s="11"/>
      <c r="F6" s="56" t="s">
        <v>57</v>
      </c>
      <c r="G6" s="11"/>
      <c r="H6" s="9"/>
      <c r="I6" s="9"/>
    </row>
    <row r="7" spans="1:12" ht="23.25" customHeight="1">
      <c r="A7" s="71" t="s">
        <v>4</v>
      </c>
      <c r="B7" s="12" t="s">
        <v>5</v>
      </c>
      <c r="C7" s="77" t="s">
        <v>56</v>
      </c>
      <c r="D7" s="78"/>
      <c r="E7" s="78"/>
      <c r="F7" s="78"/>
      <c r="G7" s="78"/>
      <c r="H7" s="73"/>
      <c r="I7" s="75" t="s">
        <v>6</v>
      </c>
    </row>
    <row r="8" spans="1:12" ht="22" customHeight="1">
      <c r="A8" s="72"/>
      <c r="B8" s="13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4" t="s">
        <v>12</v>
      </c>
      <c r="H8" s="74"/>
      <c r="I8" s="76"/>
    </row>
    <row r="9" spans="1:12" s="3" customFormat="1" ht="22" customHeight="1">
      <c r="A9" s="15">
        <v>1</v>
      </c>
      <c r="B9" s="16" t="s">
        <v>40</v>
      </c>
      <c r="C9" s="17">
        <v>0.245</v>
      </c>
      <c r="D9" s="17">
        <v>0.24399999999999999</v>
      </c>
      <c r="E9" s="17">
        <v>0.246</v>
      </c>
      <c r="F9" s="17">
        <v>0.245</v>
      </c>
      <c r="G9" s="17">
        <v>0.24299999999999999</v>
      </c>
      <c r="H9" s="18">
        <f>SUM(C9:G9)/5</f>
        <v>0.24459999999999998</v>
      </c>
      <c r="I9" s="17">
        <f>MAX(C9:G9)-MIN(C9:G9)</f>
        <v>3.0000000000000027E-3</v>
      </c>
      <c r="K9" s="49"/>
      <c r="L9" s="50"/>
    </row>
    <row r="10" spans="1:12" s="3" customFormat="1" ht="22" customHeight="1">
      <c r="A10" s="15">
        <v>2</v>
      </c>
      <c r="B10" s="16" t="s">
        <v>41</v>
      </c>
      <c r="C10" s="17">
        <v>0.24399999999999999</v>
      </c>
      <c r="D10" s="17">
        <v>0.245</v>
      </c>
      <c r="E10" s="17">
        <v>0.24299999999999999</v>
      </c>
      <c r="F10" s="17">
        <v>0.247</v>
      </c>
      <c r="G10" s="17">
        <v>0.246</v>
      </c>
      <c r="H10" s="18">
        <f t="shared" ref="H10:H23" si="0">SUM(C10:G10)/5</f>
        <v>0.24500000000000002</v>
      </c>
      <c r="I10" s="17">
        <f t="shared" ref="I10:I23" si="1">MAX(C10:G10)-MIN(C10:G10)</f>
        <v>4.0000000000000036E-3</v>
      </c>
      <c r="K10" s="49"/>
      <c r="L10" s="50"/>
    </row>
    <row r="11" spans="1:12" s="3" customFormat="1" ht="22" customHeight="1">
      <c r="A11" s="15">
        <v>3</v>
      </c>
      <c r="B11" s="16" t="s">
        <v>42</v>
      </c>
      <c r="C11" s="17">
        <v>0.248</v>
      </c>
      <c r="D11" s="17">
        <v>0.24199999999999999</v>
      </c>
      <c r="E11" s="17">
        <v>0.24399999999999999</v>
      </c>
      <c r="F11" s="17">
        <v>0.24399999999999999</v>
      </c>
      <c r="G11" s="17">
        <v>0.24299999999999999</v>
      </c>
      <c r="H11" s="18">
        <f t="shared" si="0"/>
        <v>0.24420000000000003</v>
      </c>
      <c r="I11" s="17">
        <f t="shared" si="1"/>
        <v>6.0000000000000053E-3</v>
      </c>
      <c r="K11" s="49"/>
      <c r="L11" s="50"/>
    </row>
    <row r="12" spans="1:12" s="3" customFormat="1" ht="22" customHeight="1">
      <c r="A12" s="15">
        <v>4</v>
      </c>
      <c r="B12" s="16" t="s">
        <v>43</v>
      </c>
      <c r="C12" s="17">
        <v>0.24</v>
      </c>
      <c r="D12" s="17">
        <v>0.24099999999999999</v>
      </c>
      <c r="E12" s="17">
        <v>0.24399999999999999</v>
      </c>
      <c r="F12" s="17">
        <v>0.246</v>
      </c>
      <c r="G12" s="17">
        <v>0.245</v>
      </c>
      <c r="H12" s="18">
        <f t="shared" si="0"/>
        <v>0.2432</v>
      </c>
      <c r="I12" s="17">
        <f t="shared" si="1"/>
        <v>6.0000000000000053E-3</v>
      </c>
      <c r="K12" s="49" t="s">
        <v>13</v>
      </c>
      <c r="L12" s="50" t="s">
        <v>14</v>
      </c>
    </row>
    <row r="13" spans="1:12" s="3" customFormat="1" ht="22" customHeight="1">
      <c r="A13" s="19">
        <v>5</v>
      </c>
      <c r="B13" s="20" t="s">
        <v>44</v>
      </c>
      <c r="C13" s="17">
        <v>0.24399999999999999</v>
      </c>
      <c r="D13" s="17">
        <v>0.251</v>
      </c>
      <c r="E13" s="17">
        <v>0.246</v>
      </c>
      <c r="F13" s="17">
        <v>0.24299999999999999</v>
      </c>
      <c r="G13" s="17">
        <v>0.24199999999999999</v>
      </c>
      <c r="H13" s="18">
        <f t="shared" si="0"/>
        <v>0.2452</v>
      </c>
      <c r="I13" s="17">
        <f t="shared" si="1"/>
        <v>9.000000000000008E-3</v>
      </c>
      <c r="K13" s="49"/>
      <c r="L13" s="50"/>
    </row>
    <row r="14" spans="1:12" s="3" customFormat="1" ht="22" customHeight="1">
      <c r="A14" s="19">
        <v>6</v>
      </c>
      <c r="B14" s="20" t="s">
        <v>45</v>
      </c>
      <c r="C14" s="17">
        <v>0.24099999999999999</v>
      </c>
      <c r="D14" s="17">
        <v>0.24099999999999999</v>
      </c>
      <c r="E14" s="17">
        <v>0.245</v>
      </c>
      <c r="F14" s="17">
        <v>0.246</v>
      </c>
      <c r="G14" s="17">
        <v>0.246</v>
      </c>
      <c r="H14" s="18">
        <f t="shared" si="0"/>
        <v>0.24379999999999996</v>
      </c>
      <c r="I14" s="17">
        <f t="shared" si="1"/>
        <v>5.0000000000000044E-3</v>
      </c>
      <c r="K14" s="49"/>
      <c r="L14" s="50"/>
    </row>
    <row r="15" spans="1:12" s="3" customFormat="1" ht="22" customHeight="1">
      <c r="A15" s="19">
        <v>7</v>
      </c>
      <c r="B15" s="20" t="s">
        <v>46</v>
      </c>
      <c r="C15" s="17">
        <v>0.24099999999999999</v>
      </c>
      <c r="D15" s="17">
        <v>0.24199999999999999</v>
      </c>
      <c r="E15" s="17">
        <v>0.24399999999999999</v>
      </c>
      <c r="F15" s="17">
        <v>0.246</v>
      </c>
      <c r="G15" s="17">
        <v>0.246</v>
      </c>
      <c r="H15" s="18">
        <f t="shared" si="0"/>
        <v>0.24379999999999996</v>
      </c>
      <c r="I15" s="17">
        <f t="shared" si="1"/>
        <v>5.0000000000000044E-3</v>
      </c>
      <c r="K15" s="49" t="s">
        <v>15</v>
      </c>
      <c r="L15" s="50"/>
    </row>
    <row r="16" spans="1:12" s="3" customFormat="1" ht="22" customHeight="1">
      <c r="A16" s="19">
        <v>8</v>
      </c>
      <c r="B16" s="20" t="s">
        <v>47</v>
      </c>
      <c r="C16" s="17">
        <v>0.24399999999999999</v>
      </c>
      <c r="D16" s="17">
        <v>0.245</v>
      </c>
      <c r="E16" s="17">
        <v>0.24399999999999999</v>
      </c>
      <c r="F16" s="17">
        <v>0.24199999999999999</v>
      </c>
      <c r="G16" s="17">
        <v>0.25</v>
      </c>
      <c r="H16" s="18">
        <f t="shared" si="0"/>
        <v>0.24500000000000002</v>
      </c>
      <c r="I16" s="17">
        <f t="shared" si="1"/>
        <v>8.0000000000000071E-3</v>
      </c>
      <c r="K16" s="49"/>
      <c r="L16" s="51"/>
    </row>
    <row r="17" spans="1:12" s="3" customFormat="1" ht="22" customHeight="1">
      <c r="A17" s="19">
        <v>9</v>
      </c>
      <c r="B17" s="20" t="s">
        <v>49</v>
      </c>
      <c r="C17" s="17">
        <v>0.245</v>
      </c>
      <c r="D17" s="17">
        <v>0.25</v>
      </c>
      <c r="E17" s="17">
        <v>0.245</v>
      </c>
      <c r="F17" s="17">
        <v>0.24399999999999999</v>
      </c>
      <c r="G17" s="17">
        <v>0.24399999999999999</v>
      </c>
      <c r="H17" s="18">
        <f t="shared" si="0"/>
        <v>0.24559999999999998</v>
      </c>
      <c r="I17" s="17">
        <f t="shared" si="1"/>
        <v>6.0000000000000053E-3</v>
      </c>
      <c r="K17" s="49"/>
      <c r="L17" s="50"/>
    </row>
    <row r="18" spans="1:12" s="3" customFormat="1" ht="22" customHeight="1">
      <c r="A18" s="19">
        <v>10</v>
      </c>
      <c r="B18" s="20" t="s">
        <v>50</v>
      </c>
      <c r="C18" s="17">
        <v>0.24399999999999999</v>
      </c>
      <c r="D18" s="17">
        <v>0.245</v>
      </c>
      <c r="E18" s="17">
        <v>0.24199999999999999</v>
      </c>
      <c r="F18" s="17">
        <v>0.245</v>
      </c>
      <c r="G18" s="17">
        <v>0.24199999999999999</v>
      </c>
      <c r="H18" s="18">
        <f t="shared" si="0"/>
        <v>0.24359999999999998</v>
      </c>
      <c r="I18" s="17">
        <f t="shared" si="1"/>
        <v>3.0000000000000027E-3</v>
      </c>
      <c r="K18" s="49"/>
      <c r="L18" s="50"/>
    </row>
    <row r="19" spans="1:12" s="3" customFormat="1" ht="22" customHeight="1">
      <c r="A19" s="19">
        <v>11</v>
      </c>
      <c r="B19" s="20" t="s">
        <v>51</v>
      </c>
      <c r="C19" s="17">
        <v>0.24399999999999999</v>
      </c>
      <c r="D19" s="17">
        <v>0.24399999999999999</v>
      </c>
      <c r="E19" s="17">
        <v>0.245</v>
      </c>
      <c r="F19" s="17">
        <v>0.246</v>
      </c>
      <c r="G19" s="17">
        <v>0.24399999999999999</v>
      </c>
      <c r="H19" s="18">
        <f t="shared" si="0"/>
        <v>0.24459999999999998</v>
      </c>
      <c r="I19" s="17">
        <f t="shared" si="1"/>
        <v>2.0000000000000018E-3</v>
      </c>
      <c r="K19" s="49"/>
      <c r="L19" s="50"/>
    </row>
    <row r="20" spans="1:12" s="3" customFormat="1" ht="22" customHeight="1">
      <c r="A20" s="19">
        <v>12</v>
      </c>
      <c r="B20" s="20" t="s">
        <v>52</v>
      </c>
      <c r="C20" s="17">
        <v>0.24099999999999999</v>
      </c>
      <c r="D20" s="17">
        <v>0.24399999999999999</v>
      </c>
      <c r="E20" s="17">
        <v>0.24399999999999999</v>
      </c>
      <c r="F20" s="17">
        <v>0.246</v>
      </c>
      <c r="G20" s="17">
        <v>0.25</v>
      </c>
      <c r="H20" s="18">
        <f t="shared" si="0"/>
        <v>0.24500000000000002</v>
      </c>
      <c r="I20" s="17">
        <f t="shared" si="1"/>
        <v>9.000000000000008E-3</v>
      </c>
      <c r="K20" s="49"/>
      <c r="L20" s="50"/>
    </row>
    <row r="21" spans="1:12" s="3" customFormat="1" ht="22" customHeight="1">
      <c r="A21" s="19">
        <v>13</v>
      </c>
      <c r="B21" s="20" t="s">
        <v>55</v>
      </c>
      <c r="C21" s="17">
        <v>0.24399999999999999</v>
      </c>
      <c r="D21" s="17">
        <v>0.246</v>
      </c>
      <c r="E21" s="17">
        <v>0.245</v>
      </c>
      <c r="F21" s="17">
        <v>0.24099999999999999</v>
      </c>
      <c r="G21" s="17">
        <v>0.24099999999999999</v>
      </c>
      <c r="H21" s="18">
        <f t="shared" si="0"/>
        <v>0.24340000000000001</v>
      </c>
      <c r="I21" s="17">
        <f t="shared" si="1"/>
        <v>5.0000000000000044E-3</v>
      </c>
      <c r="K21" s="49"/>
      <c r="L21" s="50"/>
    </row>
    <row r="22" spans="1:12" s="3" customFormat="1" ht="22" customHeight="1">
      <c r="A22" s="19">
        <v>14</v>
      </c>
      <c r="B22" s="20" t="s">
        <v>48</v>
      </c>
      <c r="C22" s="17">
        <v>0.24399999999999999</v>
      </c>
      <c r="D22" s="17">
        <v>0.245</v>
      </c>
      <c r="E22" s="17">
        <v>0.23799999999999999</v>
      </c>
      <c r="F22" s="17">
        <v>0.24199999999999999</v>
      </c>
      <c r="G22" s="17">
        <v>0.24299999999999999</v>
      </c>
      <c r="H22" s="18">
        <f t="shared" si="0"/>
        <v>0.2424</v>
      </c>
      <c r="I22" s="17">
        <f t="shared" si="1"/>
        <v>7.0000000000000062E-3</v>
      </c>
      <c r="K22" s="49"/>
      <c r="L22" s="50"/>
    </row>
    <row r="23" spans="1:12" s="3" customFormat="1" ht="22" customHeight="1">
      <c r="A23" s="19">
        <v>15</v>
      </c>
      <c r="B23" s="20" t="s">
        <v>53</v>
      </c>
      <c r="C23" s="17">
        <v>0.245</v>
      </c>
      <c r="D23" s="17">
        <v>0.246</v>
      </c>
      <c r="E23" s="17">
        <v>0.246</v>
      </c>
      <c r="F23" s="17">
        <v>0.24099999999999999</v>
      </c>
      <c r="G23" s="17">
        <v>0.247</v>
      </c>
      <c r="H23" s="18">
        <f t="shared" si="0"/>
        <v>0.24500000000000002</v>
      </c>
      <c r="I23" s="17">
        <f t="shared" si="1"/>
        <v>6.0000000000000053E-3</v>
      </c>
      <c r="K23" s="49"/>
      <c r="L23" s="50"/>
    </row>
    <row r="24" spans="1:12" s="3" customFormat="1" ht="22" customHeight="1">
      <c r="A24" s="19"/>
      <c r="B24" s="20"/>
      <c r="C24" s="19"/>
      <c r="D24" s="19"/>
      <c r="E24" s="19"/>
      <c r="F24" s="19"/>
      <c r="G24" s="19"/>
      <c r="H24" s="21"/>
      <c r="I24" s="52"/>
      <c r="K24" s="49"/>
      <c r="L24" s="50"/>
    </row>
    <row r="25" spans="1:12" s="3" customFormat="1" ht="22" customHeight="1">
      <c r="A25" s="19"/>
      <c r="B25" s="20"/>
      <c r="C25" s="19"/>
      <c r="D25" s="19"/>
      <c r="E25" s="19"/>
      <c r="F25" s="19"/>
      <c r="G25" s="19"/>
      <c r="H25" s="21"/>
      <c r="I25" s="53"/>
      <c r="K25" s="49"/>
      <c r="L25" s="50"/>
    </row>
    <row r="26" spans="1:12" s="3" customFormat="1" ht="22" customHeight="1">
      <c r="A26" s="19"/>
      <c r="B26" s="20"/>
      <c r="C26" s="19"/>
      <c r="D26" s="19"/>
      <c r="E26" s="19"/>
      <c r="F26" s="19"/>
      <c r="G26" s="19"/>
      <c r="H26" s="21"/>
      <c r="I26" s="52"/>
      <c r="K26" s="49"/>
      <c r="L26" s="50"/>
    </row>
    <row r="27" spans="1:12" s="3" customFormat="1" ht="22" customHeight="1">
      <c r="A27" s="19"/>
      <c r="B27" s="20"/>
      <c r="C27" s="19"/>
      <c r="D27" s="19"/>
      <c r="E27" s="19"/>
      <c r="F27" s="19"/>
      <c r="G27" s="19"/>
      <c r="H27" s="21"/>
      <c r="I27" s="52"/>
      <c r="K27" s="49"/>
      <c r="L27" s="50"/>
    </row>
    <row r="28" spans="1:12" s="3" customFormat="1" ht="22" customHeight="1">
      <c r="A28" s="19"/>
      <c r="B28" s="20"/>
      <c r="C28" s="19"/>
      <c r="D28" s="19"/>
      <c r="E28" s="19"/>
      <c r="F28" s="19"/>
      <c r="G28" s="19"/>
      <c r="H28" s="21"/>
      <c r="I28" s="53"/>
      <c r="K28" s="49"/>
      <c r="L28" s="50"/>
    </row>
    <row r="29" spans="1:12" s="3" customFormat="1" ht="22" customHeight="1">
      <c r="A29" s="22"/>
      <c r="B29" s="23">
        <f>AVERAGE(H9:H23)</f>
        <v>0.24429333333333333</v>
      </c>
      <c r="C29" s="24"/>
      <c r="D29" s="24"/>
      <c r="E29" s="24"/>
      <c r="F29" s="25"/>
      <c r="G29" s="26">
        <f>AVERAGE(I9:I23)</f>
        <v>5.6000000000000051E-3</v>
      </c>
      <c r="H29" s="27"/>
      <c r="I29" s="54"/>
    </row>
    <row r="30" spans="1:12" s="3" customFormat="1" ht="29.25" customHeight="1">
      <c r="A30" s="79" t="s">
        <v>16</v>
      </c>
      <c r="B30" s="80"/>
      <c r="C30" s="28" t="s">
        <v>17</v>
      </c>
      <c r="D30" s="29">
        <v>0.57699999999999996</v>
      </c>
      <c r="E30" s="28" t="s">
        <v>18</v>
      </c>
      <c r="F30" s="29">
        <v>2.1150000000000002</v>
      </c>
      <c r="G30" s="28" t="s">
        <v>19</v>
      </c>
      <c r="H30" s="29">
        <v>0</v>
      </c>
      <c r="I30" s="55"/>
    </row>
    <row r="31" spans="1:12" ht="37.5" customHeight="1">
      <c r="A31" s="30"/>
      <c r="B31" s="81" t="s">
        <v>20</v>
      </c>
      <c r="C31" s="82"/>
      <c r="D31" s="3"/>
      <c r="E31" s="3"/>
      <c r="F31" s="3"/>
      <c r="G31" s="3"/>
      <c r="H31" s="3"/>
      <c r="I31" s="3"/>
    </row>
    <row r="32" spans="1:12" ht="23.25" customHeight="1">
      <c r="A32" s="31" t="s">
        <v>21</v>
      </c>
      <c r="B32" s="32" t="s">
        <v>22</v>
      </c>
      <c r="C32" s="33"/>
      <c r="D32" s="34">
        <f>SUM(B29)</f>
        <v>0.24429333333333333</v>
      </c>
      <c r="E32" s="35" t="s">
        <v>23</v>
      </c>
      <c r="F32" s="3"/>
      <c r="G32" s="3"/>
      <c r="H32" s="3"/>
      <c r="I32" s="3"/>
    </row>
    <row r="33" spans="1:9" ht="36.75" customHeight="1">
      <c r="A33" s="31" t="s">
        <v>24</v>
      </c>
      <c r="B33" s="32" t="s">
        <v>25</v>
      </c>
      <c r="C33" s="33"/>
      <c r="D33" s="36">
        <f>SUM(D32+D30*G29)</f>
        <v>0.24752453333333332</v>
      </c>
      <c r="E33" s="35" t="s">
        <v>23</v>
      </c>
      <c r="F33" s="37"/>
      <c r="G33" s="37"/>
      <c r="H33" s="65"/>
      <c r="I33" s="65"/>
    </row>
    <row r="34" spans="1:9" ht="27" customHeight="1">
      <c r="A34" s="31" t="s">
        <v>26</v>
      </c>
      <c r="B34" s="32" t="s">
        <v>27</v>
      </c>
      <c r="D34" s="38">
        <f>SUM(B29-D30*G29)</f>
        <v>0.24106213333333334</v>
      </c>
      <c r="E34" s="35" t="s">
        <v>23</v>
      </c>
      <c r="F34" s="39"/>
      <c r="G34" s="39"/>
      <c r="H34" s="39"/>
      <c r="I34" s="3"/>
    </row>
    <row r="35" spans="1:9" ht="39.75" customHeight="1">
      <c r="A35" s="40" t="s">
        <v>6</v>
      </c>
      <c r="B35" s="41" t="s">
        <v>20</v>
      </c>
      <c r="D35" s="42"/>
      <c r="E35" s="3"/>
      <c r="F35" s="3"/>
      <c r="G35" s="3"/>
      <c r="H35" s="3"/>
      <c r="I35" s="3"/>
    </row>
    <row r="36" spans="1:9" ht="25.5" customHeight="1">
      <c r="A36" s="43" t="s">
        <v>28</v>
      </c>
      <c r="B36" s="44" t="s">
        <v>29</v>
      </c>
      <c r="D36" s="45">
        <f>SUM(G29)</f>
        <v>5.6000000000000051E-3</v>
      </c>
      <c r="E36" s="46" t="s">
        <v>23</v>
      </c>
      <c r="F36" s="3"/>
      <c r="G36" s="3"/>
      <c r="H36" s="3"/>
      <c r="I36" s="3"/>
    </row>
    <row r="37" spans="1:9" ht="30.75" customHeight="1">
      <c r="A37" s="31" t="s">
        <v>24</v>
      </c>
      <c r="B37" s="32" t="s">
        <v>25</v>
      </c>
      <c r="D37" s="45">
        <f>SUM(F30*G29)</f>
        <v>1.1844000000000013E-2</v>
      </c>
      <c r="E37" s="46" t="s">
        <v>23</v>
      </c>
      <c r="F37" s="47"/>
      <c r="G37" s="3"/>
      <c r="H37" s="65"/>
      <c r="I37" s="65"/>
    </row>
    <row r="38" spans="1:9" ht="29.25" customHeight="1">
      <c r="A38" s="31" t="s">
        <v>26</v>
      </c>
      <c r="B38" s="32" t="s">
        <v>27</v>
      </c>
      <c r="D38" s="48">
        <f>SUM(H30*G29)</f>
        <v>0</v>
      </c>
      <c r="E38" s="46"/>
      <c r="F38" s="3"/>
      <c r="G38" s="3"/>
      <c r="H38" s="65"/>
      <c r="I38" s="65"/>
    </row>
    <row r="39" spans="1:9" ht="48" customHeight="1">
      <c r="A39" s="66" t="s">
        <v>30</v>
      </c>
      <c r="B39" s="67"/>
      <c r="C39" s="67"/>
      <c r="D39" s="67"/>
      <c r="E39" s="67"/>
      <c r="F39" s="67"/>
      <c r="G39" s="67"/>
      <c r="H39" s="67"/>
      <c r="I39" s="67"/>
    </row>
    <row r="40" spans="1:9" ht="46.5" customHeight="1">
      <c r="A40" s="68" t="s">
        <v>58</v>
      </c>
      <c r="B40" s="69"/>
      <c r="C40" s="69"/>
      <c r="D40" s="69"/>
      <c r="E40" s="69"/>
      <c r="F40" s="69"/>
      <c r="G40" s="69"/>
      <c r="H40" s="69"/>
      <c r="I40" s="69"/>
    </row>
    <row r="41" spans="1:9" ht="49.5" customHeight="1">
      <c r="B41" s="70" t="s">
        <v>59</v>
      </c>
      <c r="C41" s="70"/>
      <c r="D41" s="70"/>
      <c r="E41" s="70"/>
      <c r="F41" s="70"/>
      <c r="G41" s="70"/>
      <c r="H41" s="70"/>
      <c r="I41" s="70"/>
    </row>
  </sheetData>
  <mergeCells count="17">
    <mergeCell ref="H38:I38"/>
    <mergeCell ref="A39:I39"/>
    <mergeCell ref="A40:I40"/>
    <mergeCell ref="B41:I41"/>
    <mergeCell ref="A7:A8"/>
    <mergeCell ref="H7:H8"/>
    <mergeCell ref="I7:I8"/>
    <mergeCell ref="C7:G7"/>
    <mergeCell ref="A30:B30"/>
    <mergeCell ref="B31:C31"/>
    <mergeCell ref="H33:I33"/>
    <mergeCell ref="H37:I37"/>
    <mergeCell ref="A1:I1"/>
    <mergeCell ref="A2:I2"/>
    <mergeCell ref="A3:E3"/>
    <mergeCell ref="A4:I4"/>
    <mergeCell ref="A5:I5"/>
  </mergeCells>
  <phoneticPr fontId="17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  <oleObject progId="Equation.3" shapeId="19458" r:id="rId4"/>
    <oleObject progId="Equation.3" shapeId="19460" r:id="rId5"/>
    <oleObject progId="Equation.3" shapeId="19461" r:id="rId6"/>
    <oleObject progId="Equation.3" shapeId="19462" r:id="rId7"/>
    <oleObject progId="Equation.3" shapeId="19464" r:id="rId8"/>
    <oleObject progId="Equation.3" shapeId="19465" r:id="rId9"/>
    <oleObject progId="Equation.3" shapeId="19466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abSelected="1" workbookViewId="0">
      <selection activeCell="O18" sqref="O18"/>
    </sheetView>
  </sheetViews>
  <sheetFormatPr defaultColWidth="9" defaultRowHeight="15"/>
  <cols>
    <col min="12" max="12" width="6.25" customWidth="1"/>
    <col min="13" max="13" width="11.08203125" customWidth="1"/>
  </cols>
  <sheetData>
    <row r="1" spans="1:13" ht="27.7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33" customHeight="1">
      <c r="A2" s="85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1" customFormat="1" ht="26.25" customHeight="1">
      <c r="A3" s="2"/>
      <c r="B3" s="2"/>
      <c r="C3" s="2"/>
      <c r="D3" s="2"/>
      <c r="E3" s="86" t="s">
        <v>31</v>
      </c>
      <c r="F3" s="87"/>
      <c r="G3" s="87"/>
      <c r="H3" s="87"/>
      <c r="I3" s="2"/>
      <c r="J3" s="2"/>
      <c r="K3" s="2"/>
      <c r="L3" s="2"/>
      <c r="M3" s="2"/>
    </row>
    <row r="5" spans="1:13">
      <c r="M5" s="3"/>
    </row>
    <row r="7" spans="1:13">
      <c r="M7" s="58" t="s">
        <v>38</v>
      </c>
    </row>
    <row r="8" spans="1:13">
      <c r="M8" s="1"/>
    </row>
    <row r="9" spans="1:13">
      <c r="M9" s="3"/>
    </row>
    <row r="10" spans="1:13">
      <c r="M10" s="57" t="s">
        <v>37</v>
      </c>
    </row>
    <row r="11" spans="1:13">
      <c r="M11" s="4"/>
    </row>
    <row r="14" spans="1:13">
      <c r="M14" s="58" t="s">
        <v>39</v>
      </c>
    </row>
    <row r="15" spans="1:13">
      <c r="M15" s="3"/>
    </row>
    <row r="17" spans="5:13" ht="20.25" customHeight="1">
      <c r="E17" s="87" t="s">
        <v>32</v>
      </c>
      <c r="F17" s="88"/>
      <c r="G17" s="88"/>
      <c r="H17" s="88"/>
      <c r="I17" s="88"/>
      <c r="M17" s="1"/>
    </row>
    <row r="18" spans="5:13" ht="22.5" customHeight="1">
      <c r="M18" s="1"/>
    </row>
    <row r="22" spans="5:13">
      <c r="M22" s="5" t="s">
        <v>33</v>
      </c>
    </row>
    <row r="23" spans="5:13">
      <c r="M23" s="6"/>
    </row>
    <row r="24" spans="5:13">
      <c r="M24" s="6"/>
    </row>
    <row r="25" spans="5:13">
      <c r="M25" s="7" t="s">
        <v>34</v>
      </c>
    </row>
    <row r="26" spans="5:13">
      <c r="M26" s="8"/>
    </row>
    <row r="27" spans="5:13">
      <c r="M27" s="6"/>
    </row>
    <row r="28" spans="5:13">
      <c r="M28" s="6"/>
    </row>
    <row r="29" spans="5:13">
      <c r="M29" s="8" t="s">
        <v>35</v>
      </c>
    </row>
  </sheetData>
  <mergeCells count="4">
    <mergeCell ref="A1:M1"/>
    <mergeCell ref="A2:M2"/>
    <mergeCell ref="E3:H3"/>
    <mergeCell ref="E17:I17"/>
  </mergeCells>
  <phoneticPr fontId="17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</dc:creator>
  <cp:lastModifiedBy>Windows 用户</cp:lastModifiedBy>
  <cp:lastPrinted>2019-05-21T01:18:00Z</cp:lastPrinted>
  <dcterms:created xsi:type="dcterms:W3CDTF">1996-12-17T01:32:00Z</dcterms:created>
  <dcterms:modified xsi:type="dcterms:W3CDTF">2022-08-16T15:09:39Z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