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" yWindow="-10" windowWidth="11630" windowHeight="3700"/>
  </bookViews>
  <sheets>
    <sheet name="1A" sheetId="16" r:id="rId1"/>
  </sheets>
  <definedNames>
    <definedName name="_xlnm.Print_Titles" localSheetId="0">'1A'!$1:$2</definedName>
  </definedNames>
  <calcPr calcId="124519"/>
</workbook>
</file>

<file path=xl/calcChain.xml><?xml version="1.0" encoding="utf-8"?>
<calcChain xmlns="http://schemas.openxmlformats.org/spreadsheetml/2006/main">
  <c r="H20" i="16"/>
  <c r="D32"/>
  <c r="B29"/>
  <c r="I21"/>
  <c r="H21"/>
  <c r="I20"/>
  <c r="G29" s="1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D34" l="1"/>
  <c r="D36"/>
  <c r="D37"/>
  <c r="D38"/>
  <c r="D33"/>
</calcChain>
</file>

<file path=xl/sharedStrings.xml><?xml version="1.0" encoding="utf-8"?>
<sst xmlns="http://schemas.openxmlformats.org/spreadsheetml/2006/main" count="68" uniqueCount="57">
  <si>
    <t>江苏赛弗道管道股份有限公司</t>
  </si>
  <si>
    <t>柔性复合高压输送管壁厚测量过程监视统计记录表</t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</si>
  <si>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</si>
  <si>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</si>
  <si>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</si>
  <si>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</si>
  <si>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</si>
  <si>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</si>
  <si>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</si>
  <si>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</si>
  <si>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</si>
  <si>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</si>
  <si>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</t>
  </si>
  <si>
    <t xml:space="preserve">                          </t>
  </si>
  <si>
    <t xml:space="preserve">                        </t>
  </si>
  <si>
    <t>查表得:</t>
  </si>
  <si>
    <r>
      <rPr>
        <sz val="12"/>
        <rFont val="宋体"/>
        <family val="3"/>
        <charset val="134"/>
      </rPr>
      <t>A</t>
    </r>
    <r>
      <rPr>
        <vertAlign val="subscript"/>
        <sz val="12"/>
        <rFont val="宋体"/>
        <family val="3"/>
        <charset val="134"/>
      </rPr>
      <t>2=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</si>
  <si>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4=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</si>
  <si>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3=</t>
    </r>
  </si>
  <si>
    <t>控制图计算：</t>
  </si>
  <si>
    <r>
      <rPr>
        <sz val="12"/>
        <rFont val="宋体"/>
        <family val="3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</si>
  <si>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</si>
  <si>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</si>
  <si>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</si>
  <si>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</si>
  <si>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</si>
  <si>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</si>
  <si>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</si>
  <si>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</si>
  <si>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</si>
  <si>
    <t xml:space="preserve">    均值、极差控制图状态正常，测量过程中未出现非正常变异，满足要求。</t>
  </si>
  <si>
    <t>均值控制图</t>
  </si>
  <si>
    <t>UCL=20.017</t>
  </si>
  <si>
    <t>CL=20.003</t>
  </si>
  <si>
    <t>CL=0.025</t>
  </si>
  <si>
    <t>LCL=0</t>
  </si>
  <si>
    <r>
      <rPr>
        <sz val="12"/>
        <rFont val="宋体"/>
        <family val="3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核查标准：量块</t>
    </r>
    <r>
      <rPr>
        <sz val="12"/>
        <rFont val="Times New Roman"/>
        <family val="1"/>
      </rPr>
      <t xml:space="preserve">        </t>
    </r>
    <phoneticPr fontId="12" type="noConversion"/>
  </si>
  <si>
    <t>2022.3.10</t>
    <phoneticPr fontId="12" type="noConversion"/>
  </si>
  <si>
    <t>2022.3.21</t>
    <phoneticPr fontId="12" type="noConversion"/>
  </si>
  <si>
    <t>2022.3.31</t>
    <phoneticPr fontId="12" type="noConversion"/>
  </si>
  <si>
    <t>2022.4.9</t>
    <phoneticPr fontId="12" type="noConversion"/>
  </si>
  <si>
    <t>2022.4.20</t>
    <phoneticPr fontId="12" type="noConversion"/>
  </si>
  <si>
    <t>2022.4.29</t>
    <phoneticPr fontId="12" type="noConversion"/>
  </si>
  <si>
    <t>2022.5.10</t>
    <phoneticPr fontId="12" type="noConversion"/>
  </si>
  <si>
    <t>2022.5.20</t>
    <phoneticPr fontId="12" type="noConversion"/>
  </si>
  <si>
    <t>2022.5.31</t>
    <phoneticPr fontId="12" type="noConversion"/>
  </si>
  <si>
    <t>2022.6.10</t>
    <phoneticPr fontId="12" type="noConversion"/>
  </si>
  <si>
    <t>2022.6.19</t>
    <phoneticPr fontId="12" type="noConversion"/>
  </si>
  <si>
    <t>2022.6.30</t>
    <phoneticPr fontId="12" type="noConversion"/>
  </si>
  <si>
    <t>2022.7.10</t>
    <phoneticPr fontId="12" type="noConversion"/>
  </si>
  <si>
    <t>测量过程名称：柔性复合高压输送管壁厚测量</t>
    <phoneticPr fontId="12" type="noConversion"/>
  </si>
  <si>
    <r>
      <t xml:space="preserve">测量仪器：上长爪数显卡尺  </t>
    </r>
    <r>
      <rPr>
        <sz val="12"/>
        <rFont val="宋体"/>
        <charset val="134"/>
      </rPr>
      <t xml:space="preserve">  测量范围 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0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200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>mm</t>
    </r>
    <r>
      <rPr>
        <sz val="12"/>
        <rFont val="宋体"/>
        <charset val="134"/>
      </rPr>
      <t>，</t>
    </r>
    <r>
      <rPr>
        <sz val="12"/>
        <rFont val="宋体"/>
        <charset val="134"/>
      </rPr>
      <t xml:space="preserve"> 最大允许误差是±0.03mm</t>
    </r>
    <phoneticPr fontId="12" type="noConversion"/>
  </si>
  <si>
    <r>
      <t>被测参数：柔性复合高压输送管壁厚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测量范围：</t>
    </r>
    <r>
      <rPr>
        <sz val="12"/>
        <rFont val="Times New Roman"/>
        <family val="1"/>
      </rPr>
      <t>(8.5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16.5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>mm</t>
    </r>
    <r>
      <rPr>
        <sz val="12"/>
        <rFont val="宋体"/>
        <family val="3"/>
        <charset val="134"/>
      </rPr>
      <t xml:space="preserve">  允许误差：（0～0.6）mm</t>
    </r>
    <phoneticPr fontId="12" type="noConversion"/>
  </si>
  <si>
    <r>
      <t>LCL=19.98</t>
    </r>
    <r>
      <rPr>
        <sz val="12"/>
        <rFont val="宋体"/>
        <family val="3"/>
        <charset val="134"/>
      </rPr>
      <t>9</t>
    </r>
    <phoneticPr fontId="12" type="noConversion"/>
  </si>
  <si>
    <r>
      <t>UCL=0.05</t>
    </r>
    <r>
      <rPr>
        <sz val="12"/>
        <rFont val="宋体"/>
        <family val="3"/>
        <charset val="134"/>
      </rPr>
      <t>2</t>
    </r>
    <phoneticPr fontId="12" type="noConversion"/>
  </si>
  <si>
    <t>极差控制图</t>
    <phoneticPr fontId="12" type="noConversion"/>
  </si>
  <si>
    <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/>
    </r>
    <phoneticPr fontId="12" type="noConversion"/>
  </si>
</sst>
</file>

<file path=xl/styles.xml><?xml version="1.0" encoding="utf-8"?>
<styleSheet xmlns="http://schemas.openxmlformats.org/spreadsheetml/2006/main">
  <numFmts count="5">
    <numFmt numFmtId="176" formatCode="0.000_);[Red]\(0.000\)"/>
    <numFmt numFmtId="177" formatCode="0.00_);[Red]\(0.00\)"/>
    <numFmt numFmtId="178" formatCode="0.0_ "/>
    <numFmt numFmtId="179" formatCode="0.000_ "/>
    <numFmt numFmtId="180" formatCode="0.0000_ "/>
  </numFmts>
  <fonts count="17">
    <font>
      <sz val="12"/>
      <name val="宋体"/>
      <charset val="134"/>
    </font>
    <font>
      <sz val="16"/>
      <name val="宋体"/>
      <family val="3"/>
      <charset val="134"/>
    </font>
    <font>
      <sz val="20"/>
      <name val="Times New Roman"/>
      <family val="1"/>
    </font>
    <font>
      <b/>
      <sz val="14"/>
      <name val="宋体"/>
      <family val="3"/>
      <charset val="134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6"/>
      <name val="Times New Roman"/>
      <family val="1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178" fontId="5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176" fontId="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180" fontId="0" fillId="0" borderId="0" xfId="0" applyNumberFormat="1" applyFont="1" applyBorder="1" applyAlignment="1">
      <alignment vertical="center"/>
    </xf>
    <xf numFmtId="179" fontId="0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top" wrapText="1"/>
    </xf>
    <xf numFmtId="179" fontId="5" fillId="0" borderId="0" xfId="0" applyNumberFormat="1" applyFont="1" applyBorder="1" applyAlignment="1">
      <alignment horizontal="center" wrapText="1"/>
    </xf>
    <xf numFmtId="179" fontId="5" fillId="0" borderId="0" xfId="0" applyNumberFormat="1" applyFont="1" applyBorder="1" applyAlignment="1">
      <alignment horizontal="center" vertical="top" wrapText="1"/>
    </xf>
    <xf numFmtId="178" fontId="5" fillId="0" borderId="2" xfId="0" applyNumberFormat="1" applyFont="1" applyBorder="1" applyAlignment="1">
      <alignment horizontal="center" wrapText="1"/>
    </xf>
    <xf numFmtId="178" fontId="5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Border="1"/>
    <xf numFmtId="0" fontId="2" fillId="0" borderId="0" xfId="0" applyFont="1" applyAlignment="1"/>
    <xf numFmtId="0" fontId="16" fillId="0" borderId="0" xfId="0" applyFont="1" applyAlignment="1"/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238347392"/>
        <c:axId val="238821376"/>
      </c:lineChart>
      <c:catAx>
        <c:axId val="238347392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8821376"/>
        <c:crosses val="autoZero"/>
        <c:auto val="1"/>
        <c:lblAlgn val="ctr"/>
        <c:lblOffset val="100"/>
        <c:tickLblSkip val="1"/>
      </c:catAx>
      <c:valAx>
        <c:axId val="238821376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8347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238832640"/>
        <c:axId val="238847488"/>
      </c:lineChart>
      <c:catAx>
        <c:axId val="238832640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8847488"/>
        <c:crosses val="autoZero"/>
        <c:auto val="1"/>
        <c:lblAlgn val="ctr"/>
        <c:lblOffset val="100"/>
        <c:tickLblSkip val="1"/>
      </c:catAx>
      <c:valAx>
        <c:axId val="238847488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883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</a:p>
        </c:rich>
      </c:tx>
      <c:layout/>
    </c:title>
    <c:plotArea>
      <c:layout/>
      <c:lineChart>
        <c:grouping val="standard"/>
        <c:ser>
          <c:idx val="1"/>
          <c:order val="1"/>
          <c:tx>
            <c:v>极差</c:v>
          </c:tx>
          <c:marker>
            <c:symbol val="none"/>
          </c:marker>
          <c:val>
            <c:numRef>
              <c:f>'1A'!$I$9:$I$23</c:f>
              <c:numCache>
                <c:formatCode>0.00_);[Red]\(0.00\)</c:formatCode>
                <c:ptCount val="15"/>
                <c:pt idx="0">
                  <c:v>3.9999999999999099E-2</c:v>
                </c:pt>
                <c:pt idx="1">
                  <c:v>1.9999999999999601E-2</c:v>
                </c:pt>
                <c:pt idx="2">
                  <c:v>3.9999999999999099E-2</c:v>
                </c:pt>
                <c:pt idx="3">
                  <c:v>1.9999999999999601E-2</c:v>
                </c:pt>
                <c:pt idx="4">
                  <c:v>1.9999999999999601E-2</c:v>
                </c:pt>
                <c:pt idx="5">
                  <c:v>3.9999999999999099E-2</c:v>
                </c:pt>
                <c:pt idx="6">
                  <c:v>1.9999999999999601E-2</c:v>
                </c:pt>
                <c:pt idx="7">
                  <c:v>1.9999999999999601E-2</c:v>
                </c:pt>
                <c:pt idx="8">
                  <c:v>3.0000000000001099E-2</c:v>
                </c:pt>
                <c:pt idx="9">
                  <c:v>1.9999999999999601E-2</c:v>
                </c:pt>
                <c:pt idx="10">
                  <c:v>1.9999999999999601E-2</c:v>
                </c:pt>
                <c:pt idx="11">
                  <c:v>1.0000000000001563E-2</c:v>
                </c:pt>
                <c:pt idx="12">
                  <c:v>1.9999999999999601E-2</c:v>
                </c:pt>
              </c:numCache>
            </c:numRef>
          </c:val>
        </c:ser>
        <c:ser>
          <c:idx val="0"/>
          <c:order val="0"/>
          <c:marker>
            <c:symbol val="none"/>
          </c:marker>
          <c:val>
            <c:numRef>
              <c:f>'1A'!$I$9:$I$23</c:f>
              <c:numCache>
                <c:formatCode>0.00_);[Red]\(0.00\)</c:formatCode>
                <c:ptCount val="15"/>
                <c:pt idx="0">
                  <c:v>3.9999999999999099E-2</c:v>
                </c:pt>
                <c:pt idx="1">
                  <c:v>1.9999999999999601E-2</c:v>
                </c:pt>
                <c:pt idx="2">
                  <c:v>3.9999999999999099E-2</c:v>
                </c:pt>
                <c:pt idx="3">
                  <c:v>1.9999999999999601E-2</c:v>
                </c:pt>
                <c:pt idx="4">
                  <c:v>1.9999999999999601E-2</c:v>
                </c:pt>
                <c:pt idx="5">
                  <c:v>3.9999999999999099E-2</c:v>
                </c:pt>
                <c:pt idx="6">
                  <c:v>1.9999999999999601E-2</c:v>
                </c:pt>
                <c:pt idx="7">
                  <c:v>1.9999999999999601E-2</c:v>
                </c:pt>
                <c:pt idx="8">
                  <c:v>3.0000000000001099E-2</c:v>
                </c:pt>
                <c:pt idx="9">
                  <c:v>1.9999999999999601E-2</c:v>
                </c:pt>
                <c:pt idx="10">
                  <c:v>1.9999999999999601E-2</c:v>
                </c:pt>
                <c:pt idx="11">
                  <c:v>1.0000000000001563E-2</c:v>
                </c:pt>
                <c:pt idx="12">
                  <c:v>1.9999999999999601E-2</c:v>
                </c:pt>
              </c:numCache>
            </c:numRef>
          </c:val>
        </c:ser>
        <c:marker val="1"/>
        <c:axId val="239933312"/>
        <c:axId val="239934848"/>
      </c:lineChart>
      <c:catAx>
        <c:axId val="239933312"/>
        <c:scaling>
          <c:orientation val="minMax"/>
        </c:scaling>
        <c:axPos val="b"/>
        <c:maj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934848"/>
        <c:crosses val="autoZero"/>
        <c:auto val="1"/>
        <c:lblAlgn val="ctr"/>
        <c:lblOffset val="100"/>
      </c:catAx>
      <c:valAx>
        <c:axId val="239934848"/>
        <c:scaling>
          <c:orientation val="minMax"/>
        </c:scaling>
        <c:axPos val="l"/>
        <c:majorGridlines/>
        <c:numFmt formatCode="0.00_);[Red]\(0.00\)" sourceLinked="1"/>
        <c:maj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933312"/>
        <c:crosses val="autoZero"/>
        <c:crossBetween val="between"/>
      </c:valAx>
    </c:plotArea>
    <c:legend>
      <c:legendPos val="b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8921236604817868E-2"/>
          <c:y val="0.22239772659996448"/>
          <c:w val="0.90008613264427262"/>
          <c:h val="0.50513833992094759"/>
        </c:manualLayout>
      </c:layout>
      <c:lineChart>
        <c:grouping val="standard"/>
        <c:ser>
          <c:idx val="1"/>
          <c:order val="1"/>
          <c:tx>
            <c:v>均值</c:v>
          </c:tx>
          <c:marker>
            <c:symbol val="none"/>
          </c:marker>
          <c:val>
            <c:numRef>
              <c:f>'1A'!$H$9:$H$23</c:f>
              <c:numCache>
                <c:formatCode>0.000_);[Red]\(0.000\)</c:formatCode>
                <c:ptCount val="15"/>
                <c:pt idx="0">
                  <c:v>20</c:v>
                </c:pt>
                <c:pt idx="1">
                  <c:v>20.007999999999999</c:v>
                </c:pt>
                <c:pt idx="2">
                  <c:v>20</c:v>
                </c:pt>
                <c:pt idx="3">
                  <c:v>20.004000000000001</c:v>
                </c:pt>
                <c:pt idx="4">
                  <c:v>20.004000000000001</c:v>
                </c:pt>
                <c:pt idx="5">
                  <c:v>20</c:v>
                </c:pt>
                <c:pt idx="6">
                  <c:v>20.004000000000001</c:v>
                </c:pt>
                <c:pt idx="7">
                  <c:v>20.004000000000001</c:v>
                </c:pt>
                <c:pt idx="8">
                  <c:v>20.001999999999999</c:v>
                </c:pt>
                <c:pt idx="9">
                  <c:v>20.004000000000001</c:v>
                </c:pt>
                <c:pt idx="10">
                  <c:v>20.004000000000001</c:v>
                </c:pt>
                <c:pt idx="11">
                  <c:v>19.997999999999998</c:v>
                </c:pt>
                <c:pt idx="12">
                  <c:v>20.004000000000001</c:v>
                </c:pt>
              </c:numCache>
            </c:numRef>
          </c:val>
        </c:ser>
        <c:ser>
          <c:idx val="0"/>
          <c:order val="0"/>
          <c:marker>
            <c:symbol val="none"/>
          </c:marker>
          <c:val>
            <c:numRef>
              <c:f>'1A'!$H$9:$H$23</c:f>
              <c:numCache>
                <c:formatCode>0.000_);[Red]\(0.000\)</c:formatCode>
                <c:ptCount val="15"/>
                <c:pt idx="0">
                  <c:v>20</c:v>
                </c:pt>
                <c:pt idx="1">
                  <c:v>20.007999999999999</c:v>
                </c:pt>
                <c:pt idx="2">
                  <c:v>20</c:v>
                </c:pt>
                <c:pt idx="3">
                  <c:v>20.004000000000001</c:v>
                </c:pt>
                <c:pt idx="4">
                  <c:v>20.004000000000001</c:v>
                </c:pt>
                <c:pt idx="5">
                  <c:v>20</c:v>
                </c:pt>
                <c:pt idx="6">
                  <c:v>20.004000000000001</c:v>
                </c:pt>
                <c:pt idx="7">
                  <c:v>20.004000000000001</c:v>
                </c:pt>
                <c:pt idx="8">
                  <c:v>20.001999999999999</c:v>
                </c:pt>
                <c:pt idx="9">
                  <c:v>20.004000000000001</c:v>
                </c:pt>
                <c:pt idx="10">
                  <c:v>20.004000000000001</c:v>
                </c:pt>
                <c:pt idx="11">
                  <c:v>19.997999999999998</c:v>
                </c:pt>
                <c:pt idx="12">
                  <c:v>20.004000000000001</c:v>
                </c:pt>
              </c:numCache>
            </c:numRef>
          </c:val>
        </c:ser>
        <c:marker val="1"/>
        <c:axId val="239964160"/>
        <c:axId val="239965696"/>
      </c:lineChart>
      <c:catAx>
        <c:axId val="239964160"/>
        <c:scaling>
          <c:orientation val="minMax"/>
        </c:scaling>
        <c:axPos val="b"/>
        <c:maj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965696"/>
        <c:crosses val="autoZero"/>
        <c:auto val="1"/>
        <c:lblAlgn val="ctr"/>
        <c:lblOffset val="100"/>
      </c:catAx>
      <c:valAx>
        <c:axId val="239965696"/>
        <c:scaling>
          <c:orientation val="minMax"/>
          <c:max val="20.02"/>
          <c:min val="19.979999999999993"/>
        </c:scaling>
        <c:axPos val="l"/>
        <c:majorGridlines/>
        <c:numFmt formatCode="0.000_);[Red]\(0.000\)" sourceLinked="1"/>
        <c:maj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964160"/>
        <c:crosses val="autoZero"/>
        <c:crossBetween val="between"/>
        <c:majorUnit val="5.0000000000000018E-3"/>
      </c:valAx>
    </c:plotArea>
    <c:legend>
      <c:legendPos val="b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image" Target="../media/image2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05225" y="81495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8858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598805</xdr:colOff>
      <xdr:row>41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360363</xdr:colOff>
      <xdr:row>60</xdr:row>
      <xdr:rowOff>82550</xdr:rowOff>
    </xdr:from>
    <xdr:to>
      <xdr:col>11</xdr:col>
      <xdr:colOff>227013</xdr:colOff>
      <xdr:row>72</xdr:row>
      <xdr:rowOff>158750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331787</xdr:colOff>
      <xdr:row>44</xdr:row>
      <xdr:rowOff>317499</xdr:rowOff>
    </xdr:from>
    <xdr:to>
      <xdr:col>11</xdr:col>
      <xdr:colOff>160337</xdr:colOff>
      <xdr:row>58</xdr:row>
      <xdr:rowOff>49212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173067</xdr:colOff>
      <xdr:row>48</xdr:row>
      <xdr:rowOff>42870</xdr:rowOff>
    </xdr:from>
    <xdr:to>
      <xdr:col>10</xdr:col>
      <xdr:colOff>671004</xdr:colOff>
      <xdr:row>48</xdr:row>
      <xdr:rowOff>42870</xdr:rowOff>
    </xdr:to>
    <xdr:sp macro="" textlink="">
      <xdr:nvSpPr>
        <xdr:cNvPr id="8" name="Line 132"/>
        <xdr:cNvSpPr>
          <a:spLocks noChangeShapeType="1"/>
        </xdr:cNvSpPr>
      </xdr:nvSpPr>
      <xdr:spPr>
        <a:xfrm>
          <a:off x="935067" y="15497183"/>
          <a:ext cx="684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181008</xdr:colOff>
      <xdr:row>50</xdr:row>
      <xdr:rowOff>155577</xdr:rowOff>
    </xdr:from>
    <xdr:to>
      <xdr:col>10</xdr:col>
      <xdr:colOff>678945</xdr:colOff>
      <xdr:row>50</xdr:row>
      <xdr:rowOff>155577</xdr:rowOff>
    </xdr:to>
    <xdr:sp macro="" textlink="">
      <xdr:nvSpPr>
        <xdr:cNvPr id="10" name="Line 134"/>
        <xdr:cNvSpPr>
          <a:spLocks noChangeShapeType="1"/>
        </xdr:cNvSpPr>
      </xdr:nvSpPr>
      <xdr:spPr>
        <a:xfrm>
          <a:off x="943008" y="15990890"/>
          <a:ext cx="6840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134961</xdr:colOff>
      <xdr:row>62</xdr:row>
      <xdr:rowOff>173058</xdr:rowOff>
    </xdr:from>
    <xdr:to>
      <xdr:col>11</xdr:col>
      <xdr:colOff>94273</xdr:colOff>
      <xdr:row>62</xdr:row>
      <xdr:rowOff>173058</xdr:rowOff>
    </xdr:to>
    <xdr:sp macro="" textlink="">
      <xdr:nvSpPr>
        <xdr:cNvPr id="11" name="Line 132"/>
        <xdr:cNvSpPr>
          <a:spLocks noChangeShapeType="1"/>
        </xdr:cNvSpPr>
      </xdr:nvSpPr>
      <xdr:spPr>
        <a:xfrm>
          <a:off x="896961" y="18429308"/>
          <a:ext cx="6984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111144</xdr:colOff>
      <xdr:row>66</xdr:row>
      <xdr:rowOff>41292</xdr:rowOff>
    </xdr:from>
    <xdr:to>
      <xdr:col>11</xdr:col>
      <xdr:colOff>70456</xdr:colOff>
      <xdr:row>66</xdr:row>
      <xdr:rowOff>41292</xdr:rowOff>
    </xdr:to>
    <xdr:sp macro="" textlink="">
      <xdr:nvSpPr>
        <xdr:cNvPr id="12" name="Line 134"/>
        <xdr:cNvSpPr>
          <a:spLocks noChangeShapeType="1"/>
        </xdr:cNvSpPr>
      </xdr:nvSpPr>
      <xdr:spPr>
        <a:xfrm>
          <a:off x="873144" y="19059542"/>
          <a:ext cx="6984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128612</xdr:colOff>
      <xdr:row>69</xdr:row>
      <xdr:rowOff>11128</xdr:rowOff>
    </xdr:from>
    <xdr:to>
      <xdr:col>11</xdr:col>
      <xdr:colOff>87924</xdr:colOff>
      <xdr:row>69</xdr:row>
      <xdr:rowOff>11128</xdr:rowOff>
    </xdr:to>
    <xdr:sp macro="" textlink="">
      <xdr:nvSpPr>
        <xdr:cNvPr id="13" name="Line 132"/>
        <xdr:cNvSpPr>
          <a:spLocks noChangeShapeType="1"/>
        </xdr:cNvSpPr>
      </xdr:nvSpPr>
      <xdr:spPr>
        <a:xfrm>
          <a:off x="890612" y="19600878"/>
          <a:ext cx="6984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174661</xdr:colOff>
      <xdr:row>53</xdr:row>
      <xdr:rowOff>15889</xdr:rowOff>
    </xdr:from>
    <xdr:to>
      <xdr:col>10</xdr:col>
      <xdr:colOff>672598</xdr:colOff>
      <xdr:row>53</xdr:row>
      <xdr:rowOff>15889</xdr:rowOff>
    </xdr:to>
    <xdr:sp macro="" textlink="">
      <xdr:nvSpPr>
        <xdr:cNvPr id="14" name="Line 132"/>
        <xdr:cNvSpPr>
          <a:spLocks noChangeShapeType="1"/>
        </xdr:cNvSpPr>
      </xdr:nvSpPr>
      <xdr:spPr>
        <a:xfrm>
          <a:off x="936661" y="16422702"/>
          <a:ext cx="684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5</xdr:col>
      <xdr:colOff>423862</xdr:colOff>
      <xdr:row>40</xdr:row>
      <xdr:rowOff>280984</xdr:rowOff>
    </xdr:from>
    <xdr:to>
      <xdr:col>6</xdr:col>
      <xdr:colOff>368300</xdr:colOff>
      <xdr:row>40</xdr:row>
      <xdr:rowOff>611184</xdr:rowOff>
    </xdr:to>
    <xdr:pic>
      <xdr:nvPicPr>
        <xdr:cNvPr id="19467" name="Picture 11" descr="张亮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067175" y="13417547"/>
          <a:ext cx="53975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</cdr:y>
    </cdr:from>
    <cdr:to>
      <cdr:x>1</cdr:x>
      <cdr:y>1</cdr:y>
    </cdr:to>
    <cdr:sp macro="" textlink="">
      <cdr:nvSpPr>
        <cdr:cNvPr id="2" name="Line 132"/>
        <cdr:cNvSpPr>
          <a:spLocks xmlns:a="http://schemas.openxmlformats.org/drawingml/2006/main" noChangeShapeType="1"/>
        </cdr:cNvSpPr>
      </cdr:nvSpPr>
      <cdr:spPr>
        <a:xfrm xmlns:a="http://schemas.openxmlformats.org/drawingml/2006/main">
          <a:off x="466725" y="15290800"/>
          <a:ext cx="76438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</a:ln>
      </cdr:spPr>
    </cdr:sp>
  </cdr:relSizeAnchor>
  <cdr:relSizeAnchor xmlns:cdr="http://schemas.openxmlformats.org/drawingml/2006/chartDrawing">
    <cdr:from>
      <cdr:x>0</cdr:x>
      <cdr:y>1</cdr:y>
    </cdr:from>
    <cdr:to>
      <cdr:x>1</cdr:x>
      <cdr:y>1</cdr:y>
    </cdr:to>
    <cdr:sp macro="" textlink="">
      <cdr:nvSpPr>
        <cdr:cNvPr id="3" name="Line 132"/>
        <cdr:cNvSpPr>
          <a:spLocks xmlns:a="http://schemas.openxmlformats.org/drawingml/2006/main" noChangeShapeType="1"/>
        </cdr:cNvSpPr>
      </cdr:nvSpPr>
      <cdr:spPr>
        <a:xfrm xmlns:a="http://schemas.openxmlformats.org/drawingml/2006/main">
          <a:off x="466725" y="15290800"/>
          <a:ext cx="76438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</a:ln>
      </cdr:spPr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73"/>
  <sheetViews>
    <sheetView tabSelected="1" topLeftCell="A38" zoomScale="80" zoomScaleNormal="80" workbookViewId="0">
      <selection activeCell="L41" sqref="L41"/>
    </sheetView>
  </sheetViews>
  <sheetFormatPr defaultColWidth="9" defaultRowHeight="15"/>
  <cols>
    <col min="1" max="1" width="10" style="1" customWidth="1"/>
    <col min="2" max="2" width="10.25" style="1" customWidth="1"/>
    <col min="3" max="3" width="7.83203125" style="1" customWidth="1"/>
    <col min="4" max="4" width="8.75" style="1" customWidth="1"/>
    <col min="5" max="5" width="11.08203125" style="1" customWidth="1"/>
    <col min="6" max="7" width="7.83203125" style="1" customWidth="1"/>
    <col min="8" max="8" width="9.33203125" style="1" customWidth="1"/>
    <col min="9" max="9" width="11.5" style="1" customWidth="1"/>
    <col min="10" max="16384" width="9" style="1"/>
  </cols>
  <sheetData>
    <row r="1" spans="1:12" ht="28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2" ht="29.25" customHeight="1">
      <c r="A2" s="64" t="s">
        <v>1</v>
      </c>
      <c r="B2" s="65"/>
      <c r="C2" s="65"/>
      <c r="D2" s="65"/>
      <c r="E2" s="65"/>
      <c r="F2" s="65"/>
      <c r="G2" s="65"/>
      <c r="H2" s="65"/>
      <c r="I2" s="65"/>
    </row>
    <row r="3" spans="1:12" ht="24" customHeight="1">
      <c r="A3" s="66" t="s">
        <v>50</v>
      </c>
      <c r="B3" s="67"/>
      <c r="C3" s="67"/>
      <c r="D3" s="67"/>
      <c r="E3" s="67"/>
      <c r="F3" s="66"/>
      <c r="G3" s="5"/>
      <c r="H3" s="5"/>
      <c r="I3" s="5"/>
    </row>
    <row r="4" spans="1:12" ht="24" customHeight="1">
      <c r="A4" s="68" t="s">
        <v>52</v>
      </c>
      <c r="B4" s="67"/>
      <c r="C4" s="67"/>
      <c r="D4" s="67"/>
      <c r="E4" s="67"/>
      <c r="F4" s="67"/>
      <c r="G4" s="67"/>
      <c r="H4" s="67"/>
      <c r="I4" s="67"/>
    </row>
    <row r="5" spans="1:12" ht="30.75" customHeight="1">
      <c r="A5" s="68" t="s">
        <v>51</v>
      </c>
      <c r="B5" s="67"/>
      <c r="C5" s="67"/>
      <c r="D5" s="67"/>
      <c r="E5" s="67"/>
      <c r="F5" s="67"/>
      <c r="G5" s="67"/>
      <c r="H5" s="67"/>
      <c r="I5" s="67"/>
    </row>
    <row r="6" spans="1:12" ht="24" customHeight="1">
      <c r="A6" s="50" t="s">
        <v>36</v>
      </c>
      <c r="B6" s="5"/>
      <c r="C6" s="5"/>
      <c r="D6" s="5"/>
      <c r="E6" s="5"/>
      <c r="F6" s="5"/>
      <c r="G6" s="5"/>
      <c r="H6" s="4"/>
      <c r="I6" s="4"/>
    </row>
    <row r="7" spans="1:12" ht="23.25" customHeight="1">
      <c r="A7" s="74" t="s">
        <v>2</v>
      </c>
      <c r="B7" s="6" t="s">
        <v>3</v>
      </c>
      <c r="C7" s="56" t="s">
        <v>4</v>
      </c>
      <c r="D7" s="56"/>
      <c r="E7" s="56"/>
      <c r="F7" s="56"/>
      <c r="G7" s="56"/>
      <c r="H7" s="76"/>
      <c r="I7" s="78" t="s">
        <v>5</v>
      </c>
    </row>
    <row r="8" spans="1:12" ht="22" customHeight="1">
      <c r="A8" s="75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77"/>
      <c r="I8" s="79"/>
    </row>
    <row r="9" spans="1:12" s="2" customFormat="1" ht="22" customHeight="1">
      <c r="A9" s="9">
        <v>1</v>
      </c>
      <c r="B9" s="10" t="s">
        <v>37</v>
      </c>
      <c r="C9" s="11">
        <v>20</v>
      </c>
      <c r="D9" s="11">
        <v>20.02</v>
      </c>
      <c r="E9" s="11">
        <v>20</v>
      </c>
      <c r="F9" s="11">
        <v>19.98</v>
      </c>
      <c r="G9" s="11">
        <v>20</v>
      </c>
      <c r="H9" s="12">
        <f>SUM(C9:G9)/5</f>
        <v>20</v>
      </c>
      <c r="I9" s="11">
        <f>MAX(C9:G9)-MIN(C9:G9)</f>
        <v>3.9999999999999099E-2</v>
      </c>
      <c r="K9" s="41"/>
      <c r="L9" s="42"/>
    </row>
    <row r="10" spans="1:12" s="2" customFormat="1" ht="22" customHeight="1">
      <c r="A10" s="9">
        <v>2</v>
      </c>
      <c r="B10" s="10" t="s">
        <v>38</v>
      </c>
      <c r="C10" s="11">
        <v>20.02</v>
      </c>
      <c r="D10" s="11">
        <v>20</v>
      </c>
      <c r="E10" s="11">
        <v>20</v>
      </c>
      <c r="F10" s="11">
        <v>20.02</v>
      </c>
      <c r="G10" s="11">
        <v>20</v>
      </c>
      <c r="H10" s="12">
        <f t="shared" ref="H10:H21" si="0">SUM(C10:G10)/5</f>
        <v>20.007999999999999</v>
      </c>
      <c r="I10" s="11">
        <f t="shared" ref="I10:I21" si="1">MAX(C10:G10)-MIN(C10:G10)</f>
        <v>1.9999999999999601E-2</v>
      </c>
      <c r="K10" s="41"/>
      <c r="L10" s="42"/>
    </row>
    <row r="11" spans="1:12" s="2" customFormat="1" ht="22" customHeight="1">
      <c r="A11" s="9">
        <v>3</v>
      </c>
      <c r="B11" s="10" t="s">
        <v>39</v>
      </c>
      <c r="C11" s="11">
        <v>20</v>
      </c>
      <c r="D11" s="11">
        <v>20.02</v>
      </c>
      <c r="E11" s="11">
        <v>20</v>
      </c>
      <c r="F11" s="11">
        <v>19.98</v>
      </c>
      <c r="G11" s="11">
        <v>20</v>
      </c>
      <c r="H11" s="12">
        <f t="shared" si="0"/>
        <v>20</v>
      </c>
      <c r="I11" s="11">
        <f t="shared" si="1"/>
        <v>3.9999999999999099E-2</v>
      </c>
      <c r="K11" s="41"/>
      <c r="L11" s="42"/>
    </row>
    <row r="12" spans="1:12" s="2" customFormat="1" ht="22" customHeight="1">
      <c r="A12" s="9">
        <v>4</v>
      </c>
      <c r="B12" s="10" t="s">
        <v>40</v>
      </c>
      <c r="C12" s="11">
        <v>20</v>
      </c>
      <c r="D12" s="11">
        <v>20</v>
      </c>
      <c r="E12" s="11">
        <v>20.02</v>
      </c>
      <c r="F12" s="11">
        <v>20</v>
      </c>
      <c r="G12" s="11">
        <v>20</v>
      </c>
      <c r="H12" s="12">
        <f t="shared" si="0"/>
        <v>20.004000000000001</v>
      </c>
      <c r="I12" s="11">
        <f t="shared" si="1"/>
        <v>1.9999999999999601E-2</v>
      </c>
      <c r="K12" s="41" t="s">
        <v>12</v>
      </c>
      <c r="L12" s="42" t="s">
        <v>13</v>
      </c>
    </row>
    <row r="13" spans="1:12" s="2" customFormat="1" ht="22" customHeight="1">
      <c r="A13" s="13">
        <v>5</v>
      </c>
      <c r="B13" s="10" t="s">
        <v>41</v>
      </c>
      <c r="C13" s="11">
        <v>20</v>
      </c>
      <c r="D13" s="11">
        <v>20</v>
      </c>
      <c r="E13" s="11">
        <v>20.02</v>
      </c>
      <c r="F13" s="11">
        <v>20</v>
      </c>
      <c r="G13" s="11">
        <v>20</v>
      </c>
      <c r="H13" s="12">
        <f t="shared" si="0"/>
        <v>20.004000000000001</v>
      </c>
      <c r="I13" s="11">
        <f t="shared" si="1"/>
        <v>1.9999999999999601E-2</v>
      </c>
      <c r="K13" s="41"/>
      <c r="L13" s="42"/>
    </row>
    <row r="14" spans="1:12" s="2" customFormat="1" ht="22" customHeight="1">
      <c r="A14" s="13">
        <v>6</v>
      </c>
      <c r="B14" s="10" t="s">
        <v>42</v>
      </c>
      <c r="C14" s="11">
        <v>19.98</v>
      </c>
      <c r="D14" s="11">
        <v>20.02</v>
      </c>
      <c r="E14" s="11">
        <v>20</v>
      </c>
      <c r="F14" s="11">
        <v>20</v>
      </c>
      <c r="G14" s="11">
        <v>20</v>
      </c>
      <c r="H14" s="12">
        <f t="shared" si="0"/>
        <v>20</v>
      </c>
      <c r="I14" s="11">
        <f t="shared" si="1"/>
        <v>3.9999999999999099E-2</v>
      </c>
      <c r="K14" s="41"/>
      <c r="L14" s="42"/>
    </row>
    <row r="15" spans="1:12" s="2" customFormat="1" ht="22" customHeight="1">
      <c r="A15" s="13">
        <v>7</v>
      </c>
      <c r="B15" s="10" t="s">
        <v>43</v>
      </c>
      <c r="C15" s="11">
        <v>20</v>
      </c>
      <c r="D15" s="11">
        <v>20</v>
      </c>
      <c r="E15" s="11">
        <v>20</v>
      </c>
      <c r="F15" s="11">
        <v>20.02</v>
      </c>
      <c r="G15" s="11">
        <v>20</v>
      </c>
      <c r="H15" s="12">
        <f t="shared" si="0"/>
        <v>20.004000000000001</v>
      </c>
      <c r="I15" s="11">
        <f t="shared" si="1"/>
        <v>1.9999999999999601E-2</v>
      </c>
      <c r="K15" s="41" t="s">
        <v>14</v>
      </c>
      <c r="L15" s="42"/>
    </row>
    <row r="16" spans="1:12" s="2" customFormat="1" ht="22" customHeight="1">
      <c r="A16" s="13">
        <v>8</v>
      </c>
      <c r="B16" s="10" t="s">
        <v>44</v>
      </c>
      <c r="C16" s="11">
        <v>20.02</v>
      </c>
      <c r="D16" s="11">
        <v>20</v>
      </c>
      <c r="E16" s="11">
        <v>20</v>
      </c>
      <c r="F16" s="11">
        <v>20</v>
      </c>
      <c r="G16" s="11">
        <v>20</v>
      </c>
      <c r="H16" s="12">
        <f t="shared" si="0"/>
        <v>20.004000000000001</v>
      </c>
      <c r="I16" s="11">
        <f t="shared" si="1"/>
        <v>1.9999999999999601E-2</v>
      </c>
      <c r="K16" s="41"/>
      <c r="L16" s="43"/>
    </row>
    <row r="17" spans="1:12" s="2" customFormat="1" ht="22" customHeight="1">
      <c r="A17" s="13">
        <v>9</v>
      </c>
      <c r="B17" s="10" t="s">
        <v>45</v>
      </c>
      <c r="C17" s="11">
        <v>20</v>
      </c>
      <c r="D17" s="11">
        <v>19.989999999999998</v>
      </c>
      <c r="E17" s="11">
        <v>20</v>
      </c>
      <c r="F17" s="11">
        <v>20.02</v>
      </c>
      <c r="G17" s="11">
        <v>20</v>
      </c>
      <c r="H17" s="12">
        <f t="shared" si="0"/>
        <v>20.001999999999999</v>
      </c>
      <c r="I17" s="11">
        <f t="shared" si="1"/>
        <v>3.0000000000001099E-2</v>
      </c>
      <c r="K17" s="41"/>
      <c r="L17" s="42"/>
    </row>
    <row r="18" spans="1:12" s="2" customFormat="1" ht="22" customHeight="1">
      <c r="A18" s="13">
        <v>10</v>
      </c>
      <c r="B18" s="10" t="s">
        <v>46</v>
      </c>
      <c r="C18" s="11">
        <v>20</v>
      </c>
      <c r="D18" s="11">
        <v>20.02</v>
      </c>
      <c r="E18" s="11">
        <v>20</v>
      </c>
      <c r="F18" s="11">
        <v>20</v>
      </c>
      <c r="G18" s="11">
        <v>20</v>
      </c>
      <c r="H18" s="12">
        <f t="shared" si="0"/>
        <v>20.004000000000001</v>
      </c>
      <c r="I18" s="11">
        <f t="shared" si="1"/>
        <v>1.9999999999999601E-2</v>
      </c>
      <c r="K18" s="41"/>
      <c r="L18" s="42"/>
    </row>
    <row r="19" spans="1:12" s="2" customFormat="1" ht="22" customHeight="1">
      <c r="A19" s="13">
        <v>11</v>
      </c>
      <c r="B19" s="10" t="s">
        <v>47</v>
      </c>
      <c r="C19" s="11">
        <v>20</v>
      </c>
      <c r="D19" s="11">
        <v>20</v>
      </c>
      <c r="E19" s="11">
        <v>20.02</v>
      </c>
      <c r="F19" s="11">
        <v>20</v>
      </c>
      <c r="G19" s="11">
        <v>20</v>
      </c>
      <c r="H19" s="12">
        <f t="shared" si="0"/>
        <v>20.004000000000001</v>
      </c>
      <c r="I19" s="11">
        <f t="shared" si="1"/>
        <v>1.9999999999999601E-2</v>
      </c>
      <c r="K19" s="41"/>
      <c r="L19" s="42"/>
    </row>
    <row r="20" spans="1:12" s="2" customFormat="1" ht="22" customHeight="1">
      <c r="A20" s="13">
        <v>12</v>
      </c>
      <c r="B20" s="10" t="s">
        <v>48</v>
      </c>
      <c r="C20" s="11">
        <v>20</v>
      </c>
      <c r="D20" s="11">
        <v>19.989999999999998</v>
      </c>
      <c r="E20" s="11">
        <v>20</v>
      </c>
      <c r="F20" s="11">
        <v>20</v>
      </c>
      <c r="G20" s="11">
        <v>20</v>
      </c>
      <c r="H20" s="12">
        <f>SUM(C20:G20)/5</f>
        <v>19.997999999999998</v>
      </c>
      <c r="I20" s="11">
        <f t="shared" si="1"/>
        <v>1.0000000000001563E-2</v>
      </c>
      <c r="K20" s="41"/>
      <c r="L20" s="42"/>
    </row>
    <row r="21" spans="1:12" s="2" customFormat="1" ht="22" customHeight="1">
      <c r="A21" s="13">
        <v>13</v>
      </c>
      <c r="B21" s="10" t="s">
        <v>49</v>
      </c>
      <c r="C21" s="11">
        <v>20</v>
      </c>
      <c r="D21" s="11">
        <v>20</v>
      </c>
      <c r="E21" s="11">
        <v>20</v>
      </c>
      <c r="F21" s="11">
        <v>20</v>
      </c>
      <c r="G21" s="11">
        <v>20.02</v>
      </c>
      <c r="H21" s="12">
        <f t="shared" si="0"/>
        <v>20.004000000000001</v>
      </c>
      <c r="I21" s="11">
        <f t="shared" si="1"/>
        <v>1.9999999999999601E-2</v>
      </c>
      <c r="K21" s="41"/>
      <c r="L21" s="42"/>
    </row>
    <row r="22" spans="1:12" s="2" customFormat="1" ht="22" customHeight="1">
      <c r="A22" s="13"/>
      <c r="B22" s="10"/>
      <c r="C22" s="14"/>
      <c r="D22" s="14"/>
      <c r="E22" s="14"/>
      <c r="F22" s="14"/>
      <c r="G22" s="14"/>
      <c r="H22" s="12"/>
      <c r="I22" s="14"/>
      <c r="K22" s="41"/>
      <c r="L22" s="42"/>
    </row>
    <row r="23" spans="1:12" s="2" customFormat="1" ht="22" customHeight="1">
      <c r="A23" s="13"/>
      <c r="B23" s="10"/>
      <c r="C23" s="14"/>
      <c r="D23" s="14"/>
      <c r="E23" s="14"/>
      <c r="F23" s="14"/>
      <c r="G23" s="14"/>
      <c r="H23" s="12"/>
      <c r="I23" s="14"/>
      <c r="K23" s="41"/>
      <c r="L23" s="42"/>
    </row>
    <row r="24" spans="1:12" s="2" customFormat="1" ht="22" customHeight="1">
      <c r="A24" s="13"/>
      <c r="B24" s="15"/>
      <c r="C24" s="13"/>
      <c r="D24" s="13"/>
      <c r="E24" s="13"/>
      <c r="F24" s="13"/>
      <c r="G24" s="13"/>
      <c r="H24" s="16"/>
      <c r="I24" s="44"/>
      <c r="K24" s="41"/>
      <c r="L24" s="42"/>
    </row>
    <row r="25" spans="1:12" s="2" customFormat="1" ht="22" customHeight="1">
      <c r="A25" s="13"/>
      <c r="B25" s="15"/>
      <c r="C25" s="13"/>
      <c r="D25" s="13"/>
      <c r="E25" s="13"/>
      <c r="F25" s="13"/>
      <c r="G25" s="13"/>
      <c r="H25" s="16"/>
      <c r="I25" s="45"/>
      <c r="K25" s="41"/>
      <c r="L25" s="42"/>
    </row>
    <row r="26" spans="1:12" s="2" customFormat="1" ht="22" customHeight="1">
      <c r="A26" s="13"/>
      <c r="B26" s="15"/>
      <c r="C26" s="13"/>
      <c r="D26" s="13"/>
      <c r="E26" s="13"/>
      <c r="F26" s="13"/>
      <c r="G26" s="13"/>
      <c r="H26" s="16"/>
      <c r="I26" s="44"/>
      <c r="K26" s="41"/>
      <c r="L26" s="42"/>
    </row>
    <row r="27" spans="1:12" s="2" customFormat="1" ht="22" customHeight="1">
      <c r="A27" s="13"/>
      <c r="B27" s="15"/>
      <c r="C27" s="13"/>
      <c r="D27" s="13"/>
      <c r="E27" s="13"/>
      <c r="F27" s="13"/>
      <c r="G27" s="13"/>
      <c r="H27" s="16"/>
      <c r="I27" s="44"/>
      <c r="K27" s="41"/>
      <c r="L27" s="42"/>
    </row>
    <row r="28" spans="1:12" s="2" customFormat="1" ht="22" customHeight="1">
      <c r="A28" s="13"/>
      <c r="B28" s="15"/>
      <c r="C28" s="13"/>
      <c r="D28" s="13"/>
      <c r="E28" s="13"/>
      <c r="F28" s="13"/>
      <c r="G28" s="13"/>
      <c r="H28" s="16"/>
      <c r="I28" s="45"/>
      <c r="K28" s="41"/>
      <c r="L28" s="42"/>
    </row>
    <row r="29" spans="1:12" s="2" customFormat="1" ht="22" customHeight="1">
      <c r="A29" s="17"/>
      <c r="B29" s="18">
        <f>AVERAGE(H9:H23)</f>
        <v>20.002769230769232</v>
      </c>
      <c r="C29" s="19"/>
      <c r="D29" s="19"/>
      <c r="E29" s="19"/>
      <c r="F29" s="20"/>
      <c r="G29" s="21">
        <f>AVERAGE(I9:I23)</f>
        <v>2.4615384615384366E-2</v>
      </c>
      <c r="H29" s="22"/>
      <c r="I29" s="46"/>
    </row>
    <row r="30" spans="1:12" s="2" customFormat="1" ht="29.25" customHeight="1">
      <c r="A30" s="57" t="s">
        <v>15</v>
      </c>
      <c r="B30" s="58"/>
      <c r="C30" s="23" t="s">
        <v>16</v>
      </c>
      <c r="D30" s="24">
        <v>0.57699999999999996</v>
      </c>
      <c r="E30" s="23" t="s">
        <v>17</v>
      </c>
      <c r="F30" s="24">
        <v>2.1150000000000002</v>
      </c>
      <c r="G30" s="23" t="s">
        <v>18</v>
      </c>
      <c r="H30" s="24">
        <v>0</v>
      </c>
      <c r="I30" s="47"/>
    </row>
    <row r="31" spans="1:12" ht="37.5" customHeight="1">
      <c r="A31" s="25"/>
      <c r="B31" s="59" t="s">
        <v>19</v>
      </c>
      <c r="C31" s="60"/>
      <c r="D31" s="2"/>
      <c r="E31" s="2"/>
      <c r="F31" s="2"/>
      <c r="G31" s="2"/>
      <c r="H31" s="2"/>
      <c r="I31" s="2"/>
    </row>
    <row r="32" spans="1:12" ht="23.25" customHeight="1">
      <c r="A32" s="26" t="s">
        <v>20</v>
      </c>
      <c r="B32" s="27" t="s">
        <v>21</v>
      </c>
      <c r="C32" s="28"/>
      <c r="D32" s="21">
        <f>SUM(B29)</f>
        <v>20.002769230769232</v>
      </c>
      <c r="E32" s="29" t="s">
        <v>22</v>
      </c>
      <c r="F32" s="2"/>
      <c r="G32" s="2"/>
      <c r="H32" s="2"/>
      <c r="I32" s="2"/>
    </row>
    <row r="33" spans="1:13" ht="36.75" customHeight="1">
      <c r="A33" s="26" t="s">
        <v>23</v>
      </c>
      <c r="B33" s="27" t="s">
        <v>24</v>
      </c>
      <c r="C33" s="28"/>
      <c r="D33" s="30">
        <f>SUM(D32+D30*G29)</f>
        <v>20.01697230769231</v>
      </c>
      <c r="E33" s="29" t="s">
        <v>22</v>
      </c>
      <c r="F33" s="31"/>
      <c r="G33" s="31"/>
      <c r="H33" s="61"/>
      <c r="I33" s="61"/>
    </row>
    <row r="34" spans="1:13" ht="27" customHeight="1">
      <c r="A34" s="26" t="s">
        <v>25</v>
      </c>
      <c r="B34" s="27" t="s">
        <v>26</v>
      </c>
      <c r="D34" s="30">
        <f>SUM(B29-D30*G29)</f>
        <v>19.988566153846154</v>
      </c>
      <c r="E34" s="29" t="s">
        <v>22</v>
      </c>
      <c r="F34" s="32"/>
      <c r="G34" s="32"/>
      <c r="H34" s="32"/>
      <c r="I34" s="2"/>
    </row>
    <row r="35" spans="1:13" ht="39.75" customHeight="1">
      <c r="A35" s="33" t="s">
        <v>5</v>
      </c>
      <c r="B35" s="34" t="s">
        <v>19</v>
      </c>
      <c r="D35" s="35"/>
      <c r="E35" s="2"/>
      <c r="F35" s="2"/>
      <c r="G35" s="2"/>
      <c r="H35" s="2"/>
      <c r="I35" s="2"/>
    </row>
    <row r="36" spans="1:13" ht="25.5" customHeight="1">
      <c r="A36" s="36" t="s">
        <v>27</v>
      </c>
      <c r="B36" s="37" t="s">
        <v>28</v>
      </c>
      <c r="D36" s="38">
        <f>SUM(G29)</f>
        <v>2.4615384615384366E-2</v>
      </c>
      <c r="E36" s="29" t="s">
        <v>22</v>
      </c>
      <c r="F36" s="2"/>
      <c r="G36" s="2"/>
      <c r="H36" s="2"/>
      <c r="I36" s="2"/>
    </row>
    <row r="37" spans="1:13" ht="30.75" customHeight="1">
      <c r="A37" s="26" t="s">
        <v>23</v>
      </c>
      <c r="B37" s="27" t="s">
        <v>24</v>
      </c>
      <c r="D37" s="38">
        <f>SUM(F30*G29)</f>
        <v>5.2061538461537937E-2</v>
      </c>
      <c r="E37" s="29" t="s">
        <v>22</v>
      </c>
      <c r="F37" s="39"/>
      <c r="G37" s="2"/>
      <c r="H37" s="61"/>
      <c r="I37" s="61"/>
    </row>
    <row r="38" spans="1:13" ht="29.25" customHeight="1">
      <c r="A38" s="26" t="s">
        <v>25</v>
      </c>
      <c r="B38" s="27" t="s">
        <v>26</v>
      </c>
      <c r="D38" s="40">
        <f>SUM(H30*G29)</f>
        <v>0</v>
      </c>
      <c r="E38" s="29" t="s">
        <v>22</v>
      </c>
      <c r="F38" s="2"/>
      <c r="G38" s="2"/>
      <c r="H38" s="61"/>
      <c r="I38" s="61"/>
    </row>
    <row r="39" spans="1:13" ht="48" customHeight="1">
      <c r="A39" s="69" t="s">
        <v>29</v>
      </c>
      <c r="B39" s="70"/>
      <c r="C39" s="70"/>
      <c r="D39" s="70"/>
      <c r="E39" s="70"/>
      <c r="F39" s="70"/>
      <c r="G39" s="70"/>
      <c r="H39" s="70"/>
      <c r="I39" s="70"/>
    </row>
    <row r="40" spans="1:13" ht="46.5" customHeight="1">
      <c r="A40" s="71" t="s">
        <v>30</v>
      </c>
      <c r="B40" s="72"/>
      <c r="C40" s="72"/>
      <c r="D40" s="72"/>
      <c r="E40" s="72"/>
      <c r="F40" s="72"/>
      <c r="G40" s="72"/>
      <c r="H40" s="72"/>
      <c r="I40" s="72"/>
    </row>
    <row r="41" spans="1:13" ht="49.5" customHeight="1">
      <c r="B41" s="73" t="s">
        <v>56</v>
      </c>
      <c r="C41" s="73"/>
      <c r="D41" s="73"/>
      <c r="E41" s="73"/>
      <c r="F41" s="73"/>
      <c r="G41" s="73"/>
      <c r="H41" s="73"/>
      <c r="I41" s="73"/>
    </row>
    <row r="43" spans="1:13" ht="2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1:13" ht="25.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2"/>
      <c r="M44" s="52"/>
    </row>
    <row r="45" spans="1:13" ht="26.5">
      <c r="A45" s="49"/>
      <c r="B45" s="55" t="s">
        <v>31</v>
      </c>
      <c r="C45" s="55"/>
      <c r="D45" s="55"/>
      <c r="E45" s="55"/>
      <c r="F45" s="55"/>
      <c r="G45" s="55"/>
      <c r="H45" s="55"/>
      <c r="I45" s="55"/>
      <c r="J45" s="55"/>
      <c r="K45" s="55"/>
      <c r="L45" s="49"/>
      <c r="M45" s="49"/>
    </row>
    <row r="46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>
      <c r="A47"/>
      <c r="B47"/>
      <c r="C47"/>
      <c r="D47"/>
      <c r="E47"/>
      <c r="F47"/>
      <c r="G47"/>
      <c r="H47"/>
      <c r="I47"/>
      <c r="J47"/>
      <c r="K47"/>
      <c r="L47"/>
      <c r="M47" s="2"/>
    </row>
    <row r="48" spans="1:13">
      <c r="A48"/>
      <c r="B48"/>
      <c r="C48"/>
      <c r="D48"/>
      <c r="E48"/>
      <c r="F48"/>
      <c r="G48"/>
      <c r="H48"/>
      <c r="I48"/>
      <c r="J48"/>
      <c r="K48"/>
      <c r="L48"/>
      <c r="M48" s="2" t="s">
        <v>32</v>
      </c>
    </row>
    <row r="49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>
      <c r="A50"/>
      <c r="B50"/>
      <c r="C50"/>
      <c r="D50"/>
      <c r="E50"/>
      <c r="F50"/>
      <c r="G50"/>
      <c r="H50"/>
      <c r="I50"/>
      <c r="J50"/>
      <c r="K50"/>
      <c r="L50"/>
    </row>
    <row r="51" spans="1:13">
      <c r="A51"/>
      <c r="B51"/>
      <c r="C51"/>
      <c r="D51"/>
      <c r="E51"/>
      <c r="F51"/>
      <c r="G51"/>
      <c r="H51"/>
      <c r="I51"/>
      <c r="J51"/>
      <c r="K51"/>
      <c r="L51"/>
      <c r="M51" s="3" t="s">
        <v>33</v>
      </c>
    </row>
    <row r="52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>
      <c r="A53"/>
      <c r="B53"/>
      <c r="C53"/>
      <c r="D53"/>
      <c r="E53"/>
      <c r="F53"/>
      <c r="G53"/>
      <c r="H53"/>
      <c r="I53"/>
      <c r="J53"/>
      <c r="K53"/>
      <c r="L53"/>
      <c r="M53" s="3"/>
    </row>
    <row r="54" spans="1:13">
      <c r="A54"/>
      <c r="B54"/>
      <c r="C54"/>
      <c r="D54"/>
      <c r="E54"/>
      <c r="F54"/>
      <c r="G54"/>
      <c r="H54"/>
      <c r="I54"/>
      <c r="J54"/>
      <c r="K54"/>
      <c r="L54"/>
      <c r="M54" s="51" t="s">
        <v>53</v>
      </c>
    </row>
    <row r="55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>
      <c r="A57"/>
      <c r="B57"/>
      <c r="C57"/>
      <c r="D57"/>
      <c r="E57"/>
      <c r="F57"/>
      <c r="G57"/>
      <c r="H57"/>
      <c r="I57"/>
      <c r="J57"/>
      <c r="K57"/>
      <c r="L57"/>
      <c r="M57" s="2"/>
    </row>
    <row r="58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>
      <c r="A59"/>
      <c r="B59"/>
      <c r="C59"/>
      <c r="D59"/>
      <c r="J59"/>
      <c r="K59"/>
      <c r="L59"/>
    </row>
    <row r="60" spans="1:13" ht="25.5">
      <c r="A60" s="53"/>
      <c r="B60" s="55" t="s">
        <v>55</v>
      </c>
      <c r="C60" s="55"/>
      <c r="D60" s="55"/>
      <c r="E60" s="55"/>
      <c r="F60" s="55"/>
      <c r="G60" s="55"/>
      <c r="H60" s="55"/>
      <c r="I60" s="55"/>
      <c r="J60" s="55"/>
      <c r="K60" s="55"/>
      <c r="L60"/>
    </row>
    <row r="6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>
      <c r="A62"/>
      <c r="B62"/>
      <c r="C62"/>
      <c r="D62"/>
      <c r="E62"/>
      <c r="F62"/>
      <c r="G62"/>
      <c r="H62"/>
      <c r="I62"/>
      <c r="J62"/>
      <c r="K62"/>
      <c r="L62"/>
      <c r="M62" s="51" t="s">
        <v>54</v>
      </c>
    </row>
    <row r="63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>
      <c r="A65"/>
      <c r="B65"/>
      <c r="C65"/>
      <c r="D65"/>
      <c r="E65"/>
      <c r="F65"/>
      <c r="G65"/>
      <c r="H65"/>
      <c r="I65"/>
      <c r="J65"/>
      <c r="K65"/>
      <c r="L65"/>
      <c r="M65" s="48" t="s">
        <v>34</v>
      </c>
    </row>
    <row r="66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/>
      <c r="B68"/>
      <c r="C68"/>
      <c r="D68"/>
      <c r="E68"/>
      <c r="F68"/>
      <c r="G68"/>
      <c r="H68"/>
      <c r="I68"/>
      <c r="J68"/>
      <c r="K68"/>
      <c r="L68"/>
      <c r="M68" s="1" t="s">
        <v>35</v>
      </c>
    </row>
    <row r="69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</sheetData>
  <mergeCells count="21">
    <mergeCell ref="A1:I1"/>
    <mergeCell ref="A2:I2"/>
    <mergeCell ref="A3:F3"/>
    <mergeCell ref="A4:I4"/>
    <mergeCell ref="A5:I5"/>
    <mergeCell ref="A44:K44"/>
    <mergeCell ref="B60:K60"/>
    <mergeCell ref="B45:K45"/>
    <mergeCell ref="C7:G7"/>
    <mergeCell ref="A30:B30"/>
    <mergeCell ref="B31:C31"/>
    <mergeCell ref="H33:I33"/>
    <mergeCell ref="H37:I37"/>
    <mergeCell ref="A43:M43"/>
    <mergeCell ref="H38:I38"/>
    <mergeCell ref="A39:I39"/>
    <mergeCell ref="A40:I40"/>
    <mergeCell ref="B41:I41"/>
    <mergeCell ref="A7:A8"/>
    <mergeCell ref="H7:H8"/>
    <mergeCell ref="I7:I8"/>
  </mergeCells>
  <phoneticPr fontId="12" type="noConversion"/>
  <pageMargins left="0.90486111111111101" right="0.74791666666666701" top="0.98402777777777795" bottom="0.708333333333333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1A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Windows 用户</cp:lastModifiedBy>
  <cp:lastPrinted>2018-04-29T09:53:00Z</cp:lastPrinted>
  <dcterms:created xsi:type="dcterms:W3CDTF">1996-12-17T01:32:00Z</dcterms:created>
  <dcterms:modified xsi:type="dcterms:W3CDTF">2022-07-27T22:27:21Z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992C74F6546D4B4BB8CD594EC942BF34</vt:lpwstr>
  </property>
</Properties>
</file>