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customXml/itemProps1.xml" ContentType="application/vnd.openxmlformats-officedocument.customXmlProperties+xml"/>
  <Default Extension="emf" ContentType="image/x-emf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780" windowHeight="6240"/>
  </bookViews>
  <sheets>
    <sheet name="1A" sheetId="1" r:id="rId1"/>
    <sheet name="1B" sheetId="2" r:id="rId2"/>
  </sheets>
  <definedNames>
    <definedName name="_xlnm._FilterDatabase" localSheetId="0" hidden="1">'1A'!$K$16:$L$16</definedName>
    <definedName name="_xlnm.Print_Titles" localSheetId="0">'1A'!$1:2</definedName>
  </definedNames>
  <calcPr calcId="124519"/>
</workbook>
</file>

<file path=xl/calcChain.xml><?xml version="1.0" encoding="utf-8"?>
<calcChain xmlns="http://schemas.openxmlformats.org/spreadsheetml/2006/main">
  <c r="D42" i="1"/>
  <c r="D41"/>
  <c r="D40"/>
  <c r="D38"/>
  <c r="D37"/>
  <c r="D36"/>
  <c r="G33"/>
  <c r="B33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<sst xmlns="http://schemas.openxmlformats.org/spreadsheetml/2006/main" count="70" uniqueCount="59">
  <si>
    <t>50kg元明粉包装称重测量过程监视统计表</t>
  </si>
  <si>
    <t>测量过程名称：50kg元明粉包装称重</t>
  </si>
  <si>
    <r>
      <rPr>
        <sz val="12"/>
        <rFont val="宋体"/>
        <charset val="134"/>
      </rPr>
      <t xml:space="preserve">被测参数：50kg规格元明粉包装净重 </t>
    </r>
    <r>
      <rPr>
        <sz val="12"/>
        <rFont val="Times New Roman"/>
        <family val="1"/>
      </rPr>
      <t xml:space="preserve">                        </t>
    </r>
    <r>
      <rPr>
        <sz val="12"/>
        <rFont val="宋体"/>
        <charset val="134"/>
      </rPr>
      <t>测量范围：50.000</t>
    </r>
    <r>
      <rPr>
        <sz val="12"/>
        <rFont val="Times New Roman"/>
        <family val="1"/>
      </rPr>
      <t>~52.0kg</t>
    </r>
    <r>
      <rPr>
        <sz val="12"/>
        <rFont val="宋体"/>
        <charset val="134"/>
      </rPr>
      <t>，测量误差正负不超过0.2kg</t>
    </r>
  </si>
  <si>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核查标准：50kg标准砝码</t>
    </r>
  </si>
  <si>
    <t>单位：kg          C：9.58</t>
  </si>
  <si>
    <t>序号</t>
  </si>
  <si>
    <t>核查</t>
  </si>
  <si>
    <t>测定记录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</si>
  <si>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</si>
  <si>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</si>
  <si>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</si>
  <si>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</si>
  <si>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</si>
  <si>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</si>
  <si>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</si>
  <si>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 xml:space="preserve">                        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</si>
  <si>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</si>
  <si>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</si>
  <si>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</si>
  <si>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</si>
  <si>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</si>
  <si>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</si>
  <si>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</si>
  <si>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</si>
  <si>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</si>
  <si>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</si>
  <si>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</si>
  <si>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</si>
  <si>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</si>
  <si>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监视结果评价：符合要求</t>
  </si>
  <si>
    <r>
      <rPr>
        <sz val="20"/>
        <rFont val="Times New Roman"/>
        <family val="1"/>
      </rPr>
      <t>50kg</t>
    </r>
    <r>
      <rPr>
        <sz val="20"/>
        <rFont val="宋体"/>
        <charset val="134"/>
      </rPr>
      <t>元明粉包装称重</t>
    </r>
    <r>
      <rPr>
        <b/>
        <sz val="20"/>
        <rFont val="宋体"/>
        <charset val="134"/>
      </rPr>
      <t>测量过程控制图</t>
    </r>
  </si>
  <si>
    <t>均值控制图</t>
  </si>
  <si>
    <t>UCL=50.004kg</t>
  </si>
  <si>
    <t>CL=49.997kg</t>
  </si>
  <si>
    <t>LCL=49.990kg</t>
  </si>
  <si>
    <t>极差控制图</t>
  </si>
  <si>
    <r>
      <t>测量仪器：定量包装秤</t>
    </r>
    <r>
      <rPr>
        <sz val="12"/>
        <rFont val="Times New Roman"/>
        <family val="1"/>
      </rPr>
      <t xml:space="preserve">        </t>
    </r>
    <r>
      <rPr>
        <sz val="12"/>
        <rFont val="宋体"/>
        <charset val="134"/>
      </rPr>
      <t xml:space="preserve">              定量包装秤测量范围：</t>
    </r>
    <r>
      <rPr>
        <sz val="12"/>
        <rFont val="Times New Roman"/>
        <family val="1"/>
      </rPr>
      <t xml:space="preserve">0~60kg     </t>
    </r>
    <r>
      <rPr>
        <sz val="12"/>
        <rFont val="宋体"/>
        <charset val="134"/>
      </rPr>
      <t>在50kg定量称重时允差为0.1kg</t>
    </r>
    <phoneticPr fontId="16" type="noConversion"/>
  </si>
  <si>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</t>
    </r>
    <phoneticPr fontId="16" type="noConversion"/>
  </si>
  <si>
    <t xml:space="preserve">  均值、极差控制图状态正常，50kg元明粉包装称重测量过程中未出现非正常变异，能满足生产工艺要求。</t>
    <phoneticPr fontId="16" type="noConversion"/>
  </si>
  <si>
    <t>2022.07.05</t>
    <phoneticPr fontId="16" type="noConversion"/>
  </si>
  <si>
    <t>2022.06.03</t>
    <phoneticPr fontId="16" type="noConversion"/>
  </si>
  <si>
    <t>2022.05.06</t>
    <phoneticPr fontId="16" type="noConversion"/>
  </si>
  <si>
    <t>2022.04.01</t>
    <phoneticPr fontId="16" type="noConversion"/>
  </si>
  <si>
    <t>2022.03.04</t>
    <phoneticPr fontId="16" type="noConversion"/>
  </si>
  <si>
    <t>2022.02.07</t>
    <phoneticPr fontId="16" type="noConversion"/>
  </si>
  <si>
    <t>2022.01.07</t>
    <phoneticPr fontId="16" type="noConversion"/>
  </si>
  <si>
    <t>2021.12.03</t>
    <phoneticPr fontId="16" type="noConversion"/>
  </si>
  <si>
    <t>2021.11.05</t>
    <phoneticPr fontId="16" type="noConversion"/>
  </si>
  <si>
    <t>2021.10.08</t>
    <phoneticPr fontId="16" type="noConversion"/>
  </si>
  <si>
    <t>2021.09.03</t>
    <phoneticPr fontId="16" type="noConversion"/>
  </si>
  <si>
    <t>2021.08.06</t>
    <phoneticPr fontId="16" type="noConversion"/>
  </si>
  <si>
    <t>2021.07.02</t>
    <phoneticPr fontId="16" type="noConversion"/>
  </si>
  <si>
    <t>2021.06.04</t>
    <phoneticPr fontId="16" type="noConversion"/>
  </si>
  <si>
    <t>2021.05.07</t>
    <phoneticPr fontId="16" type="noConversion"/>
  </si>
  <si>
    <t>2021.04.02</t>
    <phoneticPr fontId="16" type="noConversion"/>
  </si>
  <si>
    <t>kg</t>
    <phoneticPr fontId="16" type="noConversion"/>
  </si>
  <si>
    <t>UCL=0.025kg</t>
    <phoneticPr fontId="16" type="noConversion"/>
  </si>
  <si>
    <t>CL=0.012kg</t>
    <phoneticPr fontId="16" type="noConversion"/>
  </si>
  <si>
    <t>LCL=0kg</t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</si>
</sst>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.000_ "/>
    <numFmt numFmtId="180" formatCode="0.000"/>
    <numFmt numFmtId="181" formatCode="0.0000_ "/>
    <numFmt numFmtId="182" formatCode="0.00_ "/>
  </numFmts>
  <fonts count="17">
    <font>
      <sz val="12"/>
      <name val="宋体"/>
      <charset val="134"/>
    </font>
    <font>
      <sz val="16"/>
      <name val="宋体"/>
      <charset val="134"/>
    </font>
    <font>
      <sz val="20"/>
      <name val="Times New Roman"/>
      <family val="1"/>
    </font>
    <font>
      <b/>
      <sz val="14"/>
      <name val="宋体"/>
      <charset val="134"/>
    </font>
    <font>
      <b/>
      <sz val="18"/>
      <name val="宋体"/>
      <charset val="134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宋体"/>
      <charset val="134"/>
    </font>
    <font>
      <sz val="10.5"/>
      <name val="Times New Roman"/>
      <family val="1"/>
    </font>
    <font>
      <i/>
      <sz val="16"/>
      <name val="Times New Roman"/>
      <family val="1"/>
    </font>
    <font>
      <sz val="20"/>
      <name val="宋体"/>
      <charset val="134"/>
    </font>
    <font>
      <b/>
      <sz val="20"/>
      <name val="宋体"/>
      <charset val="134"/>
    </font>
    <font>
      <vertAlign val="subscript"/>
      <sz val="12"/>
      <name val="Times New Roman"/>
      <family val="1"/>
    </font>
    <font>
      <vertAlign val="subscript"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Font="1" applyBorder="1"/>
    <xf numFmtId="177" fontId="0" fillId="0" borderId="0" xfId="0" applyNumberFormat="1" applyBorder="1"/>
    <xf numFmtId="177" fontId="0" fillId="0" borderId="0" xfId="0" applyNumberFormat="1"/>
    <xf numFmtId="177" fontId="0" fillId="0" borderId="0" xfId="0" applyNumberFormat="1" applyAlignment="1">
      <alignment horizontal="left" vertical="center"/>
    </xf>
    <xf numFmtId="0" fontId="0" fillId="0" borderId="0" xfId="0" applyFont="1" applyBorder="1" applyAlignment="1">
      <alignment horizontal="left" inden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2" fontId="7" fillId="0" borderId="3" xfId="0" applyNumberFormat="1" applyFont="1" applyBorder="1" applyAlignment="1">
      <alignment horizontal="left" vertical="center" wrapText="1"/>
    </xf>
    <xf numFmtId="180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8" fillId="0" borderId="0" xfId="0" applyFont="1" applyAlignment="1"/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Border="1"/>
    <xf numFmtId="182" fontId="0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81" fontId="0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top" wrapText="1"/>
    </xf>
    <xf numFmtId="177" fontId="7" fillId="0" borderId="0" xfId="0" applyNumberFormat="1" applyFont="1" applyBorder="1" applyAlignment="1">
      <alignment horizontal="center" wrapText="1"/>
    </xf>
    <xf numFmtId="177" fontId="7" fillId="0" borderId="0" xfId="0" applyNumberFormat="1" applyFont="1" applyBorder="1" applyAlignment="1">
      <alignment horizontal="center" vertical="top" wrapText="1"/>
    </xf>
    <xf numFmtId="176" fontId="7" fillId="0" borderId="3" xfId="0" applyNumberFormat="1" applyFont="1" applyBorder="1" applyAlignment="1">
      <alignment horizontal="center" wrapText="1"/>
    </xf>
    <xf numFmtId="176" fontId="7" fillId="0" borderId="3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5" xfId="0" applyFont="1" applyBorder="1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wrapText="1" inden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layout/>
      <c:spPr>
        <a:noFill/>
        <a:ln w="25400"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/>
        <c:marker val="1"/>
        <c:axId val="247599872"/>
        <c:axId val="247602560"/>
      </c:lineChart>
      <c:catAx>
        <c:axId val="247599872"/>
        <c:scaling>
          <c:orientation val="minMax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47602560"/>
        <c:crosses val="autoZero"/>
        <c:auto val="1"/>
        <c:lblAlgn val="ctr"/>
        <c:lblOffset val="100"/>
        <c:tickLblSkip val="1"/>
      </c:catAx>
      <c:valAx>
        <c:axId val="247602560"/>
        <c:scaling>
          <c:orientation val="minMax"/>
        </c:scaling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layout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4759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layout/>
      <c:spPr>
        <a:noFill/>
        <a:ln w="25400"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/>
        <c:marker val="1"/>
        <c:axId val="247622272"/>
        <c:axId val="247653504"/>
      </c:lineChart>
      <c:catAx>
        <c:axId val="247622272"/>
        <c:scaling>
          <c:orientation val="minMax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47653504"/>
        <c:crosses val="autoZero"/>
        <c:auto val="1"/>
        <c:lblAlgn val="ctr"/>
        <c:lblOffset val="100"/>
        <c:tickLblSkip val="1"/>
      </c:catAx>
      <c:valAx>
        <c:axId val="247653504"/>
        <c:scaling>
          <c:orientation val="minMax"/>
        </c:scaling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layout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47622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1"/>
          <c:order val="0"/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5</c:v>
              </c:pt>
              <c:pt idx="1">
                <c:v>6</c:v>
              </c:pt>
              <c:pt idx="2">
                <c:v>7</c:v>
              </c:pt>
              <c:pt idx="3">
                <c:v>8</c:v>
              </c:pt>
              <c:pt idx="4">
                <c:v>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'1A'!$I$13:$I$24</c:f>
              <c:numCache>
                <c:formatCode>0.000</c:formatCode>
                <c:ptCount val="12"/>
                <c:pt idx="0">
                  <c:v>2.0000000000003099E-2</c:v>
                </c:pt>
                <c:pt idx="1">
                  <c:v>9.9999999999980105E-3</c:v>
                </c:pt>
                <c:pt idx="2">
                  <c:v>9.9999999999980105E-3</c:v>
                </c:pt>
                <c:pt idx="3">
                  <c:v>9.9999999999980105E-3</c:v>
                </c:pt>
                <c:pt idx="4">
                  <c:v>9.9999999999980105E-3</c:v>
                </c:pt>
                <c:pt idx="5">
                  <c:v>9.9999999999980105E-3</c:v>
                </c:pt>
                <c:pt idx="6">
                  <c:v>1.9999999999996E-2</c:v>
                </c:pt>
                <c:pt idx="7">
                  <c:v>9.9999999999980105E-3</c:v>
                </c:pt>
                <c:pt idx="8">
                  <c:v>1.9999999999996E-2</c:v>
                </c:pt>
                <c:pt idx="9">
                  <c:v>9.9999999999980105E-3</c:v>
                </c:pt>
                <c:pt idx="10">
                  <c:v>9.9999999999980105E-3</c:v>
                </c:pt>
                <c:pt idx="11">
                  <c:v>9.9999999999980105E-3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'1A'!$I$9:$I$24</c15:sqref>
                  </c15:fullRef>
                </c:ext>
              </c:extLst>
            </c:numRef>
          </c:val>
        </c:ser>
        <c:dLbls/>
        <c:marker val="1"/>
        <c:axId val="248858112"/>
        <c:axId val="248859648"/>
      </c:lineChart>
      <c:catAx>
        <c:axId val="248858112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8859648"/>
        <c:crosses val="autoZero"/>
        <c:auto val="1"/>
        <c:lblAlgn val="ctr"/>
        <c:lblOffset val="100"/>
      </c:catAx>
      <c:valAx>
        <c:axId val="248859648"/>
        <c:scaling>
          <c:orientation val="minMax"/>
          <c:max val="3.0000000000000002E-2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00" sourceLinked="1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88581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7.2265288544358319E-2"/>
          <c:y val="5.0375939849624095E-2"/>
          <c:w val="0.80378983634797618"/>
          <c:h val="0.81278195488721794"/>
        </c:manualLayout>
      </c:layout>
      <c:lineChart>
        <c:grouping val="standard"/>
        <c:ser>
          <c:idx val="1"/>
          <c:order val="0"/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5</c:v>
              </c:pt>
              <c:pt idx="1">
                <c:v>6</c:v>
              </c:pt>
              <c:pt idx="2">
                <c:v>7</c:v>
              </c:pt>
              <c:pt idx="3">
                <c:v>8</c:v>
              </c:pt>
              <c:pt idx="4">
                <c:v>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'1A'!$H$13:$H$24</c:f>
              <c:numCache>
                <c:formatCode>0.000</c:formatCode>
                <c:ptCount val="12"/>
                <c:pt idx="0">
                  <c:v>49.991999999999997</c:v>
                </c:pt>
                <c:pt idx="1">
                  <c:v>50.003999999999998</c:v>
                </c:pt>
                <c:pt idx="2">
                  <c:v>49.997999999999998</c:v>
                </c:pt>
                <c:pt idx="3">
                  <c:v>49.994</c:v>
                </c:pt>
                <c:pt idx="4">
                  <c:v>50.003999999999998</c:v>
                </c:pt>
                <c:pt idx="5">
                  <c:v>49.996000000000002</c:v>
                </c:pt>
                <c:pt idx="6">
                  <c:v>50</c:v>
                </c:pt>
                <c:pt idx="7">
                  <c:v>50.002000000000002</c:v>
                </c:pt>
                <c:pt idx="8">
                  <c:v>49.997999999999998</c:v>
                </c:pt>
                <c:pt idx="9">
                  <c:v>50.002000000000002</c:v>
                </c:pt>
                <c:pt idx="10">
                  <c:v>49.997999999999998</c:v>
                </c:pt>
                <c:pt idx="11">
                  <c:v>49.996000000000002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'1A'!$H$9:$H$24</c15:sqref>
                  </c15:fullRef>
                </c:ext>
              </c:extLst>
            </c:numRef>
          </c:val>
        </c:ser>
        <c:dLbls/>
        <c:marker val="1"/>
        <c:axId val="247634176"/>
        <c:axId val="248877056"/>
      </c:lineChart>
      <c:catAx>
        <c:axId val="247634176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8877056"/>
        <c:crosses val="autoZero"/>
        <c:auto val="1"/>
        <c:lblAlgn val="ctr"/>
        <c:lblOffset val="100"/>
      </c:catAx>
      <c:valAx>
        <c:axId val="248877056"/>
        <c:scaling>
          <c:orientation val="minMax"/>
          <c:max val="50.003999999999998"/>
          <c:min val="49.99"/>
        </c:scaling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00_);[Red]\(0.000\)" sourceLinked="0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7634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32</xdr:row>
      <xdr:rowOff>47625</xdr:rowOff>
    </xdr:from>
    <xdr:to>
      <xdr:col>5</xdr:col>
      <xdr:colOff>561975</xdr:colOff>
      <xdr:row>32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638675" y="926465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39</xdr:row>
      <xdr:rowOff>47625</xdr:rowOff>
    </xdr:from>
    <xdr:to>
      <xdr:col>2</xdr:col>
      <xdr:colOff>390525</xdr:colOff>
      <xdr:row>39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9250" y="1200086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8</xdr:col>
      <xdr:colOff>596900</xdr:colOff>
      <xdr:row>45</xdr:row>
      <xdr:rowOff>9525</xdr:rowOff>
    </xdr:to>
    <xdr:graphicFrame macro="">
      <xdr:nvGraphicFramePr>
        <xdr:cNvPr id="19691" name="图表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45</xdr:row>
      <xdr:rowOff>0</xdr:rowOff>
    </xdr:from>
    <xdr:to>
      <xdr:col>9</xdr:col>
      <xdr:colOff>9525</xdr:colOff>
      <xdr:row>45</xdr:row>
      <xdr:rowOff>9525</xdr:rowOff>
    </xdr:to>
    <xdr:graphicFrame macro="">
      <xdr:nvGraphicFramePr>
        <xdr:cNvPr id="19692" name="图表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403225</xdr:colOff>
      <xdr:row>44</xdr:row>
      <xdr:rowOff>142240</xdr:rowOff>
    </xdr:from>
    <xdr:to>
      <xdr:col>6</xdr:col>
      <xdr:colOff>227965</xdr:colOff>
      <xdr:row>44</xdr:row>
      <xdr:rowOff>593090</xdr:rowOff>
    </xdr:to>
    <xdr:pic>
      <xdr:nvPicPr>
        <xdr:cNvPr id="3" name="图片 6" descr="金晨倩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40275" y="14366240"/>
          <a:ext cx="720090" cy="450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18</xdr:row>
      <xdr:rowOff>3175</xdr:rowOff>
    </xdr:from>
    <xdr:to>
      <xdr:col>11</xdr:col>
      <xdr:colOff>387350</xdr:colOff>
      <xdr:row>31</xdr:row>
      <xdr:rowOff>3175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460375</xdr:colOff>
      <xdr:row>3</xdr:row>
      <xdr:rowOff>12700</xdr:rowOff>
    </xdr:from>
    <xdr:to>
      <xdr:col>11</xdr:col>
      <xdr:colOff>288925</xdr:colOff>
      <xdr:row>16</xdr:row>
      <xdr:rowOff>69850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351790</xdr:colOff>
      <xdr:row>3</xdr:row>
      <xdr:rowOff>147955</xdr:rowOff>
    </xdr:from>
    <xdr:to>
      <xdr:col>10</xdr:col>
      <xdr:colOff>119590</xdr:colOff>
      <xdr:row>3</xdr:row>
      <xdr:rowOff>147955</xdr:rowOff>
    </xdr:to>
    <xdr:sp macro="" textlink="">
      <xdr:nvSpPr>
        <xdr:cNvPr id="20612" name="Line 132"/>
        <xdr:cNvSpPr>
          <a:spLocks noChangeShapeType="1"/>
        </xdr:cNvSpPr>
      </xdr:nvSpPr>
      <xdr:spPr>
        <a:xfrm>
          <a:off x="1037590" y="1189355"/>
          <a:ext cx="59400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353060</xdr:colOff>
      <xdr:row>14</xdr:row>
      <xdr:rowOff>106680</xdr:rowOff>
    </xdr:from>
    <xdr:to>
      <xdr:col>10</xdr:col>
      <xdr:colOff>120860</xdr:colOff>
      <xdr:row>14</xdr:row>
      <xdr:rowOff>106680</xdr:rowOff>
    </xdr:to>
    <xdr:sp macro="" textlink="">
      <xdr:nvSpPr>
        <xdr:cNvPr id="20613" name="Line 133"/>
        <xdr:cNvSpPr>
          <a:spLocks noChangeShapeType="1"/>
        </xdr:cNvSpPr>
      </xdr:nvSpPr>
      <xdr:spPr>
        <a:xfrm>
          <a:off x="1038860" y="3243580"/>
          <a:ext cx="59400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355600</xdr:colOff>
      <xdr:row>9</xdr:row>
      <xdr:rowOff>45085</xdr:rowOff>
    </xdr:from>
    <xdr:to>
      <xdr:col>10</xdr:col>
      <xdr:colOff>123400</xdr:colOff>
      <xdr:row>9</xdr:row>
      <xdr:rowOff>45085</xdr:rowOff>
    </xdr:to>
    <xdr:sp macro="" textlink="">
      <xdr:nvSpPr>
        <xdr:cNvPr id="20614" name="Line 134"/>
        <xdr:cNvSpPr>
          <a:spLocks noChangeShapeType="1"/>
        </xdr:cNvSpPr>
      </xdr:nvSpPr>
      <xdr:spPr>
        <a:xfrm>
          <a:off x="1041400" y="2229485"/>
          <a:ext cx="59400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387350</xdr:colOff>
      <xdr:row>20</xdr:row>
      <xdr:rowOff>81280</xdr:rowOff>
    </xdr:from>
    <xdr:to>
      <xdr:col>10</xdr:col>
      <xdr:colOff>155150</xdr:colOff>
      <xdr:row>20</xdr:row>
      <xdr:rowOff>81280</xdr:rowOff>
    </xdr:to>
    <xdr:sp macro="" textlink="">
      <xdr:nvSpPr>
        <xdr:cNvPr id="9" name="Line 132"/>
        <xdr:cNvSpPr>
          <a:spLocks noChangeShapeType="1"/>
        </xdr:cNvSpPr>
      </xdr:nvSpPr>
      <xdr:spPr>
        <a:xfrm>
          <a:off x="1073150" y="4513580"/>
          <a:ext cx="59400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382905</xdr:colOff>
      <xdr:row>25</xdr:row>
      <xdr:rowOff>6350</xdr:rowOff>
    </xdr:from>
    <xdr:to>
      <xdr:col>10</xdr:col>
      <xdr:colOff>150705</xdr:colOff>
      <xdr:row>25</xdr:row>
      <xdr:rowOff>6350</xdr:rowOff>
    </xdr:to>
    <xdr:sp macro="" textlink="">
      <xdr:nvSpPr>
        <xdr:cNvPr id="10" name="Line 134"/>
        <xdr:cNvSpPr>
          <a:spLocks noChangeShapeType="1"/>
        </xdr:cNvSpPr>
      </xdr:nvSpPr>
      <xdr:spPr>
        <a:xfrm>
          <a:off x="1068705" y="5391150"/>
          <a:ext cx="59400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386715</xdr:colOff>
      <xdr:row>28</xdr:row>
      <xdr:rowOff>165100</xdr:rowOff>
    </xdr:from>
    <xdr:to>
      <xdr:col>10</xdr:col>
      <xdr:colOff>154515</xdr:colOff>
      <xdr:row>28</xdr:row>
      <xdr:rowOff>165100</xdr:rowOff>
    </xdr:to>
    <xdr:sp macro="" textlink="">
      <xdr:nvSpPr>
        <xdr:cNvPr id="11" name="Line 132"/>
        <xdr:cNvSpPr>
          <a:spLocks noChangeShapeType="1"/>
        </xdr:cNvSpPr>
      </xdr:nvSpPr>
      <xdr:spPr>
        <a:xfrm>
          <a:off x="1072515" y="6121400"/>
          <a:ext cx="59400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45"/>
  <sheetViews>
    <sheetView tabSelected="1" topLeftCell="A37" workbookViewId="0">
      <selection activeCell="F42" sqref="F42"/>
    </sheetView>
  </sheetViews>
  <sheetFormatPr defaultColWidth="9" defaultRowHeight="15"/>
  <cols>
    <col min="1" max="1" width="10" style="1" customWidth="1"/>
    <col min="2" max="2" width="10.25" style="1" customWidth="1"/>
    <col min="3" max="3" width="11.83203125" style="1" customWidth="1"/>
    <col min="4" max="4" width="12.08203125" style="1" customWidth="1"/>
    <col min="5" max="5" width="12.75" style="1" customWidth="1"/>
    <col min="6" max="6" width="11.75" style="1" customWidth="1"/>
    <col min="7" max="7" width="10.83203125" style="1" customWidth="1"/>
    <col min="8" max="9" width="11" style="1" customWidth="1"/>
    <col min="10" max="16384" width="9" style="1"/>
  </cols>
  <sheetData>
    <row r="1" spans="1:12" ht="21.75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2" ht="29.25" customHeight="1">
      <c r="A2" s="48" t="s">
        <v>0</v>
      </c>
      <c r="B2" s="49"/>
      <c r="C2" s="49"/>
      <c r="D2" s="49"/>
      <c r="E2" s="49"/>
      <c r="F2" s="49"/>
      <c r="G2" s="49"/>
      <c r="H2" s="49"/>
      <c r="I2" s="49"/>
    </row>
    <row r="3" spans="1:12" ht="24" customHeight="1">
      <c r="A3" s="50" t="s">
        <v>1</v>
      </c>
      <c r="B3" s="51"/>
      <c r="C3" s="51"/>
      <c r="D3" s="51"/>
      <c r="E3" s="51"/>
      <c r="F3" s="7"/>
      <c r="G3" s="7"/>
      <c r="H3" s="7"/>
      <c r="I3" s="7"/>
    </row>
    <row r="4" spans="1:12" ht="24" customHeight="1">
      <c r="A4" s="51" t="s">
        <v>2</v>
      </c>
      <c r="B4" s="51"/>
      <c r="C4" s="51"/>
      <c r="D4" s="51"/>
      <c r="E4" s="51"/>
      <c r="F4" s="51"/>
      <c r="G4" s="51"/>
      <c r="H4" s="51"/>
      <c r="I4" s="51"/>
    </row>
    <row r="5" spans="1:12" ht="30.75" customHeight="1">
      <c r="A5" s="52" t="s">
        <v>36</v>
      </c>
      <c r="B5" s="52"/>
      <c r="C5" s="52"/>
      <c r="D5" s="52"/>
      <c r="E5" s="52"/>
      <c r="F5" s="52"/>
      <c r="G5" s="52"/>
      <c r="H5" s="52"/>
      <c r="I5" s="52"/>
    </row>
    <row r="6" spans="1:12" ht="24" customHeight="1">
      <c r="A6" s="53" t="s">
        <v>3</v>
      </c>
      <c r="B6" s="54"/>
      <c r="C6" s="54"/>
      <c r="D6" s="54"/>
      <c r="E6" s="54"/>
      <c r="F6" s="55" t="s">
        <v>4</v>
      </c>
      <c r="G6" s="56"/>
      <c r="H6" s="56"/>
      <c r="I6" s="56"/>
    </row>
    <row r="7" spans="1:12" ht="23.25" customHeight="1">
      <c r="A7" s="67" t="s">
        <v>5</v>
      </c>
      <c r="B7" s="8" t="s">
        <v>6</v>
      </c>
      <c r="C7" s="57" t="s">
        <v>7</v>
      </c>
      <c r="D7" s="58"/>
      <c r="E7" s="58"/>
      <c r="F7" s="58"/>
      <c r="G7" s="58"/>
      <c r="H7" s="69"/>
      <c r="I7" s="70" t="s">
        <v>8</v>
      </c>
    </row>
    <row r="8" spans="1:12" ht="22" customHeight="1">
      <c r="A8" s="68"/>
      <c r="B8" s="9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69"/>
      <c r="I8" s="70"/>
    </row>
    <row r="9" spans="1:12" s="3" customFormat="1" ht="22" customHeight="1">
      <c r="A9" s="11">
        <v>1</v>
      </c>
      <c r="B9" s="11" t="s">
        <v>54</v>
      </c>
      <c r="C9" s="12">
        <v>50</v>
      </c>
      <c r="D9" s="12">
        <v>49.99</v>
      </c>
      <c r="E9" s="12">
        <v>49.99</v>
      </c>
      <c r="F9" s="12">
        <v>50</v>
      </c>
      <c r="G9" s="12">
        <v>49.99</v>
      </c>
      <c r="H9" s="13">
        <f t="shared" ref="H9:H14" si="0">SUM(C9:G9)/5</f>
        <v>49.994</v>
      </c>
      <c r="I9" s="13">
        <f t="shared" ref="I9:I14" si="1">MAX(C9:G9)-MIN(C9:G9)</f>
        <v>9.9999999999980105E-3</v>
      </c>
      <c r="K9" s="40"/>
      <c r="L9" s="41"/>
    </row>
    <row r="10" spans="1:12" s="3" customFormat="1" ht="22" customHeight="1">
      <c r="A10" s="11">
        <v>2</v>
      </c>
      <c r="B10" s="11" t="s">
        <v>53</v>
      </c>
      <c r="C10" s="12">
        <v>50</v>
      </c>
      <c r="D10" s="12">
        <v>50</v>
      </c>
      <c r="E10" s="12">
        <v>50.01</v>
      </c>
      <c r="F10" s="12">
        <v>50</v>
      </c>
      <c r="G10" s="12">
        <v>50</v>
      </c>
      <c r="H10" s="13">
        <f t="shared" si="0"/>
        <v>50.002000000000002</v>
      </c>
      <c r="I10" s="13">
        <f t="shared" si="1"/>
        <v>9.9999999999980105E-3</v>
      </c>
      <c r="K10" s="40"/>
      <c r="L10" s="41"/>
    </row>
    <row r="11" spans="1:12" s="3" customFormat="1" ht="22" customHeight="1">
      <c r="A11" s="11">
        <v>3</v>
      </c>
      <c r="B11" s="11" t="s">
        <v>52</v>
      </c>
      <c r="C11" s="12">
        <v>49.99</v>
      </c>
      <c r="D11" s="12">
        <v>50</v>
      </c>
      <c r="E11" s="12">
        <v>49.99</v>
      </c>
      <c r="F11" s="12">
        <v>50</v>
      </c>
      <c r="G11" s="12">
        <v>50</v>
      </c>
      <c r="H11" s="13">
        <f t="shared" si="0"/>
        <v>49.996000000000002</v>
      </c>
      <c r="I11" s="13">
        <f t="shared" si="1"/>
        <v>9.9999999999980105E-3</v>
      </c>
      <c r="K11" s="40"/>
      <c r="L11" s="41"/>
    </row>
    <row r="12" spans="1:12" s="3" customFormat="1" ht="22" customHeight="1">
      <c r="A12" s="11">
        <v>4</v>
      </c>
      <c r="B12" s="11" t="s">
        <v>51</v>
      </c>
      <c r="C12" s="12">
        <v>50.01</v>
      </c>
      <c r="D12" s="12">
        <v>50</v>
      </c>
      <c r="E12" s="12">
        <v>50</v>
      </c>
      <c r="F12" s="12">
        <v>50</v>
      </c>
      <c r="G12" s="12">
        <v>50</v>
      </c>
      <c r="H12" s="13">
        <f t="shared" si="0"/>
        <v>50.002000000000002</v>
      </c>
      <c r="I12" s="13">
        <f t="shared" si="1"/>
        <v>9.9999999999980105E-3</v>
      </c>
      <c r="K12" s="40"/>
      <c r="L12" s="41"/>
    </row>
    <row r="13" spans="1:12" s="3" customFormat="1" ht="22" customHeight="1">
      <c r="A13" s="11">
        <v>5</v>
      </c>
      <c r="B13" s="11" t="s">
        <v>50</v>
      </c>
      <c r="C13" s="12">
        <v>49.98</v>
      </c>
      <c r="D13" s="12">
        <v>49.99</v>
      </c>
      <c r="E13" s="12">
        <v>50</v>
      </c>
      <c r="F13" s="12">
        <v>49.99</v>
      </c>
      <c r="G13" s="12">
        <v>50</v>
      </c>
      <c r="H13" s="13">
        <f t="shared" si="0"/>
        <v>49.991999999999997</v>
      </c>
      <c r="I13" s="13">
        <f t="shared" si="1"/>
        <v>2.0000000000003099E-2</v>
      </c>
      <c r="K13" s="40"/>
      <c r="L13" s="41"/>
    </row>
    <row r="14" spans="1:12" s="3" customFormat="1" ht="22" customHeight="1">
      <c r="A14" s="11">
        <v>6</v>
      </c>
      <c r="B14" s="11" t="s">
        <v>49</v>
      </c>
      <c r="C14" s="12">
        <v>50.01</v>
      </c>
      <c r="D14" s="12">
        <v>50.01</v>
      </c>
      <c r="E14" s="12">
        <v>50</v>
      </c>
      <c r="F14" s="12">
        <v>50</v>
      </c>
      <c r="G14" s="12">
        <v>50</v>
      </c>
      <c r="H14" s="13">
        <f t="shared" si="0"/>
        <v>50.003999999999998</v>
      </c>
      <c r="I14" s="13">
        <f t="shared" si="1"/>
        <v>9.9999999999980105E-3</v>
      </c>
      <c r="K14" s="40"/>
      <c r="L14" s="41"/>
    </row>
    <row r="15" spans="1:12" s="3" customFormat="1" ht="22" customHeight="1">
      <c r="A15" s="11">
        <v>7</v>
      </c>
      <c r="B15" s="11" t="s">
        <v>48</v>
      </c>
      <c r="C15" s="12">
        <v>50</v>
      </c>
      <c r="D15" s="12">
        <v>50</v>
      </c>
      <c r="E15" s="12">
        <v>50</v>
      </c>
      <c r="F15" s="12">
        <v>49.99</v>
      </c>
      <c r="G15" s="12">
        <v>50</v>
      </c>
      <c r="H15" s="13">
        <f t="shared" ref="H15:H24" si="2">SUM(C15:G15)/5</f>
        <v>49.997999999999998</v>
      </c>
      <c r="I15" s="13">
        <f t="shared" ref="I15:I24" si="3">MAX(C15:G15)-MIN(C15:G15)</f>
        <v>9.9999999999980105E-3</v>
      </c>
      <c r="K15" s="40"/>
      <c r="L15" s="41"/>
    </row>
    <row r="16" spans="1:12" s="3" customFormat="1" ht="22" customHeight="1">
      <c r="A16" s="11">
        <v>8</v>
      </c>
      <c r="B16" s="11" t="s">
        <v>47</v>
      </c>
      <c r="C16" s="12">
        <v>49.99</v>
      </c>
      <c r="D16" s="12">
        <v>49.99</v>
      </c>
      <c r="E16" s="12">
        <v>50</v>
      </c>
      <c r="F16" s="12">
        <v>50</v>
      </c>
      <c r="G16" s="12">
        <v>49.99</v>
      </c>
      <c r="H16" s="13">
        <f t="shared" si="2"/>
        <v>49.994</v>
      </c>
      <c r="I16" s="13">
        <f t="shared" si="3"/>
        <v>9.9999999999980105E-3</v>
      </c>
      <c r="K16" s="40"/>
      <c r="L16" s="41"/>
    </row>
    <row r="17" spans="1:12" s="3" customFormat="1" ht="22" customHeight="1">
      <c r="A17" s="11">
        <v>9</v>
      </c>
      <c r="B17" s="11" t="s">
        <v>46</v>
      </c>
      <c r="C17" s="12">
        <v>50</v>
      </c>
      <c r="D17" s="12">
        <v>50.01</v>
      </c>
      <c r="E17" s="12">
        <v>50</v>
      </c>
      <c r="F17" s="12">
        <v>50</v>
      </c>
      <c r="G17" s="12">
        <v>50.01</v>
      </c>
      <c r="H17" s="13">
        <f t="shared" si="2"/>
        <v>50.003999999999998</v>
      </c>
      <c r="I17" s="13">
        <f t="shared" si="3"/>
        <v>9.9999999999980105E-3</v>
      </c>
      <c r="K17" s="40"/>
      <c r="L17" s="41"/>
    </row>
    <row r="18" spans="1:12" s="3" customFormat="1" ht="22" customHeight="1">
      <c r="A18" s="11">
        <v>10</v>
      </c>
      <c r="B18" s="11" t="s">
        <v>45</v>
      </c>
      <c r="C18" s="12">
        <v>50</v>
      </c>
      <c r="D18" s="12">
        <v>49.99</v>
      </c>
      <c r="E18" s="12">
        <v>49.99</v>
      </c>
      <c r="F18" s="12">
        <v>50</v>
      </c>
      <c r="G18" s="12">
        <v>50</v>
      </c>
      <c r="H18" s="13">
        <f t="shared" si="2"/>
        <v>49.996000000000002</v>
      </c>
      <c r="I18" s="13">
        <f t="shared" si="3"/>
        <v>9.9999999999980105E-3</v>
      </c>
      <c r="K18" s="40"/>
      <c r="L18" s="41"/>
    </row>
    <row r="19" spans="1:12" s="3" customFormat="1" ht="22" customHeight="1">
      <c r="A19" s="11">
        <v>11</v>
      </c>
      <c r="B19" s="11" t="s">
        <v>44</v>
      </c>
      <c r="C19" s="12">
        <v>49.99</v>
      </c>
      <c r="D19" s="12">
        <v>50</v>
      </c>
      <c r="E19" s="12">
        <v>50.01</v>
      </c>
      <c r="F19" s="12">
        <v>50</v>
      </c>
      <c r="G19" s="12">
        <v>50</v>
      </c>
      <c r="H19" s="13">
        <f t="shared" si="2"/>
        <v>50</v>
      </c>
      <c r="I19" s="13">
        <f t="shared" si="3"/>
        <v>1.9999999999996E-2</v>
      </c>
      <c r="K19" s="40" t="s">
        <v>15</v>
      </c>
      <c r="L19" s="41"/>
    </row>
    <row r="20" spans="1:12" s="3" customFormat="1" ht="22" customHeight="1">
      <c r="A20" s="11">
        <v>12</v>
      </c>
      <c r="B20" s="11" t="s">
        <v>43</v>
      </c>
      <c r="C20" s="12">
        <v>50</v>
      </c>
      <c r="D20" s="12">
        <v>50.01</v>
      </c>
      <c r="E20" s="12">
        <v>50</v>
      </c>
      <c r="F20" s="12">
        <v>50</v>
      </c>
      <c r="G20" s="12">
        <v>50</v>
      </c>
      <c r="H20" s="13">
        <f t="shared" si="2"/>
        <v>50.002000000000002</v>
      </c>
      <c r="I20" s="13">
        <f t="shared" si="3"/>
        <v>9.9999999999980105E-3</v>
      </c>
      <c r="K20" s="40"/>
      <c r="L20" s="42"/>
    </row>
    <row r="21" spans="1:12" s="3" customFormat="1" ht="22" customHeight="1">
      <c r="A21" s="11">
        <v>13</v>
      </c>
      <c r="B21" s="11" t="s">
        <v>42</v>
      </c>
      <c r="C21" s="12">
        <v>49.99</v>
      </c>
      <c r="D21" s="12">
        <v>49.99</v>
      </c>
      <c r="E21" s="12">
        <v>50</v>
      </c>
      <c r="F21" s="12">
        <v>50.01</v>
      </c>
      <c r="G21" s="12">
        <v>50</v>
      </c>
      <c r="H21" s="13">
        <f t="shared" si="2"/>
        <v>49.997999999999998</v>
      </c>
      <c r="I21" s="13">
        <f t="shared" si="3"/>
        <v>1.9999999999996E-2</v>
      </c>
      <c r="K21" s="40"/>
      <c r="L21" s="41"/>
    </row>
    <row r="22" spans="1:12" s="3" customFormat="1" ht="22" customHeight="1">
      <c r="A22" s="11">
        <v>14</v>
      </c>
      <c r="B22" s="11" t="s">
        <v>41</v>
      </c>
      <c r="C22" s="12">
        <v>50</v>
      </c>
      <c r="D22" s="12">
        <v>50</v>
      </c>
      <c r="E22" s="12">
        <v>50</v>
      </c>
      <c r="F22" s="12">
        <v>50.01</v>
      </c>
      <c r="G22" s="12">
        <v>50</v>
      </c>
      <c r="H22" s="13">
        <f t="shared" si="2"/>
        <v>50.002000000000002</v>
      </c>
      <c r="I22" s="13">
        <f t="shared" si="3"/>
        <v>9.9999999999980105E-3</v>
      </c>
      <c r="K22" s="40"/>
      <c r="L22" s="41"/>
    </row>
    <row r="23" spans="1:12" s="3" customFormat="1" ht="22" customHeight="1">
      <c r="A23" s="11">
        <v>15</v>
      </c>
      <c r="B23" s="11" t="s">
        <v>40</v>
      </c>
      <c r="C23" s="12">
        <v>49.99</v>
      </c>
      <c r="D23" s="12">
        <v>50</v>
      </c>
      <c r="E23" s="12">
        <v>50</v>
      </c>
      <c r="F23" s="12">
        <v>50</v>
      </c>
      <c r="G23" s="12">
        <v>50</v>
      </c>
      <c r="H23" s="13">
        <f t="shared" si="2"/>
        <v>49.997999999999998</v>
      </c>
      <c r="I23" s="13">
        <f t="shared" si="3"/>
        <v>9.9999999999980105E-3</v>
      </c>
      <c r="K23" s="40"/>
      <c r="L23" s="41"/>
    </row>
    <row r="24" spans="1:12" s="3" customFormat="1" ht="22" customHeight="1">
      <c r="A24" s="11">
        <v>16</v>
      </c>
      <c r="B24" s="11" t="s">
        <v>39</v>
      </c>
      <c r="C24" s="12">
        <v>50</v>
      </c>
      <c r="D24" s="12">
        <v>50</v>
      </c>
      <c r="E24" s="12">
        <v>50</v>
      </c>
      <c r="F24" s="12">
        <v>49.99</v>
      </c>
      <c r="G24" s="12">
        <v>49.99</v>
      </c>
      <c r="H24" s="13">
        <f t="shared" si="2"/>
        <v>49.996000000000002</v>
      </c>
      <c r="I24" s="13">
        <f t="shared" si="3"/>
        <v>9.9999999999980105E-3</v>
      </c>
      <c r="K24" s="40"/>
      <c r="L24" s="41"/>
    </row>
    <row r="25" spans="1:12" s="3" customFormat="1" ht="22" customHeight="1">
      <c r="A25" s="14"/>
      <c r="B25" s="14"/>
      <c r="C25" s="15"/>
      <c r="D25" s="15"/>
      <c r="E25" s="15"/>
      <c r="F25" s="15"/>
      <c r="G25" s="15"/>
      <c r="H25" s="16"/>
      <c r="I25" s="16"/>
      <c r="K25" s="40"/>
      <c r="L25" s="41"/>
    </row>
    <row r="26" spans="1:12" s="3" customFormat="1" ht="22" customHeight="1">
      <c r="A26" s="14"/>
      <c r="B26" s="14"/>
      <c r="C26" s="15"/>
      <c r="D26" s="15"/>
      <c r="E26" s="15"/>
      <c r="F26" s="15"/>
      <c r="G26" s="15"/>
      <c r="H26" s="16"/>
      <c r="I26" s="16"/>
      <c r="K26" s="40"/>
      <c r="L26" s="41"/>
    </row>
    <row r="27" spans="1:12" s="3" customFormat="1" ht="22" customHeight="1">
      <c r="A27" s="14"/>
      <c r="B27" s="14"/>
      <c r="C27" s="15"/>
      <c r="D27" s="15"/>
      <c r="E27" s="15"/>
      <c r="F27" s="15"/>
      <c r="G27" s="15"/>
      <c r="H27" s="16"/>
      <c r="I27" s="16"/>
      <c r="K27" s="40"/>
      <c r="L27" s="41"/>
    </row>
    <row r="28" spans="1:12" s="3" customFormat="1" ht="22" customHeight="1">
      <c r="A28" s="14"/>
      <c r="B28" s="10"/>
      <c r="C28" s="14"/>
      <c r="D28" s="14"/>
      <c r="E28" s="14"/>
      <c r="F28" s="14"/>
      <c r="G28" s="14"/>
      <c r="H28" s="17"/>
      <c r="I28" s="43"/>
      <c r="K28" s="40"/>
      <c r="L28" s="41"/>
    </row>
    <row r="29" spans="1:12" s="3" customFormat="1" ht="22" customHeight="1">
      <c r="A29" s="14"/>
      <c r="B29" s="14"/>
      <c r="C29" s="14"/>
      <c r="D29" s="14"/>
      <c r="E29" s="14"/>
      <c r="F29" s="14"/>
      <c r="G29" s="14"/>
      <c r="H29" s="17"/>
      <c r="I29" s="44"/>
      <c r="K29" s="40"/>
      <c r="L29" s="41"/>
    </row>
    <row r="30" spans="1:12" s="3" customFormat="1" ht="22" customHeight="1">
      <c r="A30" s="14"/>
      <c r="B30" s="14"/>
      <c r="C30" s="14"/>
      <c r="D30" s="14"/>
      <c r="E30" s="14"/>
      <c r="F30" s="14"/>
      <c r="G30" s="14"/>
      <c r="H30" s="17"/>
      <c r="I30" s="43"/>
      <c r="K30" s="40"/>
      <c r="L30" s="41"/>
    </row>
    <row r="31" spans="1:12" s="3" customFormat="1" ht="22" customHeight="1">
      <c r="A31" s="14"/>
      <c r="B31" s="14"/>
      <c r="C31" s="14"/>
      <c r="D31" s="14"/>
      <c r="E31" s="14"/>
      <c r="F31" s="14"/>
      <c r="G31" s="14"/>
      <c r="H31" s="17"/>
      <c r="I31" s="43"/>
      <c r="K31" s="40"/>
      <c r="L31" s="41"/>
    </row>
    <row r="32" spans="1:12" s="3" customFormat="1" ht="22" customHeight="1">
      <c r="A32" s="14"/>
      <c r="B32" s="14"/>
      <c r="C32" s="14"/>
      <c r="D32" s="14"/>
      <c r="E32" s="14"/>
      <c r="F32" s="14"/>
      <c r="G32" s="14"/>
      <c r="H32" s="17"/>
      <c r="I32" s="44"/>
      <c r="K32" s="40"/>
      <c r="L32" s="41"/>
    </row>
    <row r="33" spans="1:9" s="3" customFormat="1" ht="22" customHeight="1">
      <c r="A33" s="18"/>
      <c r="B33" s="19">
        <f>AVERAGE(H9:H13)</f>
        <v>49.997199999999999</v>
      </c>
      <c r="C33" s="20"/>
      <c r="D33" s="20"/>
      <c r="E33" s="20"/>
      <c r="F33" s="21"/>
      <c r="G33" s="22">
        <f>AVERAGE(I9:I13)</f>
        <v>1.1999999999998999E-2</v>
      </c>
      <c r="H33" s="23"/>
      <c r="I33" s="45"/>
    </row>
    <row r="34" spans="1:9" s="3" customFormat="1" ht="29.25" customHeight="1">
      <c r="A34" s="59" t="s">
        <v>16</v>
      </c>
      <c r="B34" s="60"/>
      <c r="C34" s="24" t="s">
        <v>17</v>
      </c>
      <c r="D34" s="25">
        <v>0.57699999999999996</v>
      </c>
      <c r="E34" s="24" t="s">
        <v>18</v>
      </c>
      <c r="F34" s="25">
        <v>2.1139999999999999</v>
      </c>
      <c r="G34" s="24" t="s">
        <v>19</v>
      </c>
      <c r="H34" s="25">
        <v>0</v>
      </c>
      <c r="I34" s="46"/>
    </row>
    <row r="35" spans="1:9" ht="37.5" customHeight="1">
      <c r="A35" s="26"/>
      <c r="B35" s="61" t="s">
        <v>20</v>
      </c>
      <c r="C35" s="62"/>
      <c r="D35" s="3"/>
      <c r="E35" s="3"/>
      <c r="F35" s="3"/>
      <c r="G35" s="3"/>
      <c r="H35" s="3"/>
      <c r="I35" s="3"/>
    </row>
    <row r="36" spans="1:9" ht="23.25" customHeight="1">
      <c r="A36" s="27" t="s">
        <v>21</v>
      </c>
      <c r="B36" s="28" t="s">
        <v>22</v>
      </c>
      <c r="C36" s="29"/>
      <c r="D36" s="30">
        <f>SUM(B33)</f>
        <v>49.997199999999999</v>
      </c>
      <c r="E36" s="78" t="s">
        <v>55</v>
      </c>
      <c r="F36" s="3"/>
      <c r="G36" s="3"/>
      <c r="H36" s="3"/>
      <c r="I36" s="3"/>
    </row>
    <row r="37" spans="1:9" ht="36.75" customHeight="1">
      <c r="A37" s="27" t="s">
        <v>23</v>
      </c>
      <c r="B37" s="28" t="s">
        <v>24</v>
      </c>
      <c r="C37" s="29"/>
      <c r="D37" s="31">
        <f>SUM(D36+D34*G33)</f>
        <v>50.004123999999997</v>
      </c>
      <c r="E37" s="78" t="s">
        <v>55</v>
      </c>
      <c r="F37" s="32"/>
      <c r="G37" s="32"/>
      <c r="H37" s="63"/>
      <c r="I37" s="63"/>
    </row>
    <row r="38" spans="1:9" ht="27" customHeight="1">
      <c r="A38" s="27" t="s">
        <v>25</v>
      </c>
      <c r="B38" s="28" t="s">
        <v>26</v>
      </c>
      <c r="D38" s="31">
        <f>SUM(B33-D34*G33)</f>
        <v>49.990276000000001</v>
      </c>
      <c r="E38" s="78" t="s">
        <v>55</v>
      </c>
      <c r="F38" s="33"/>
      <c r="G38" s="33"/>
      <c r="H38" s="33"/>
      <c r="I38" s="3"/>
    </row>
    <row r="39" spans="1:9" ht="39.75" customHeight="1">
      <c r="A39" s="34" t="s">
        <v>8</v>
      </c>
      <c r="B39" s="35" t="s">
        <v>20</v>
      </c>
      <c r="D39" s="36"/>
      <c r="E39" s="3"/>
      <c r="F39" s="3"/>
      <c r="G39" s="3"/>
      <c r="H39" s="3"/>
      <c r="I39" s="3"/>
    </row>
    <row r="40" spans="1:9" ht="25.5" customHeight="1">
      <c r="A40" s="37" t="s">
        <v>27</v>
      </c>
      <c r="B40" s="38" t="s">
        <v>28</v>
      </c>
      <c r="D40" s="30">
        <f>SUM(G33)</f>
        <v>1.1999999999998999E-2</v>
      </c>
      <c r="E40" s="78" t="s">
        <v>55</v>
      </c>
      <c r="F40" s="3"/>
      <c r="G40" s="3"/>
      <c r="H40" s="3"/>
      <c r="I40" s="3"/>
    </row>
    <row r="41" spans="1:9" ht="30.75" customHeight="1">
      <c r="A41" s="27" t="s">
        <v>23</v>
      </c>
      <c r="B41" s="28" t="s">
        <v>24</v>
      </c>
      <c r="D41" s="30">
        <f>SUM(F34*G33)</f>
        <v>2.5367999999998E-2</v>
      </c>
      <c r="E41" s="78" t="s">
        <v>55</v>
      </c>
      <c r="F41" s="39"/>
      <c r="G41" s="3"/>
      <c r="H41" s="63"/>
      <c r="I41" s="63"/>
    </row>
    <row r="42" spans="1:9" ht="29.25" customHeight="1">
      <c r="A42" s="27" t="s">
        <v>25</v>
      </c>
      <c r="B42" s="28" t="s">
        <v>26</v>
      </c>
      <c r="D42" s="31">
        <f>SUM(H34*G33)</f>
        <v>0</v>
      </c>
      <c r="E42" s="78" t="s">
        <v>55</v>
      </c>
      <c r="F42" s="3"/>
      <c r="G42" s="3"/>
      <c r="H42" s="63"/>
      <c r="I42" s="63"/>
    </row>
    <row r="43" spans="1:9" ht="48" customHeight="1">
      <c r="A43" s="64" t="s">
        <v>29</v>
      </c>
      <c r="B43" s="65"/>
      <c r="C43" s="65"/>
      <c r="D43" s="65"/>
      <c r="E43" s="65"/>
      <c r="F43" s="65"/>
      <c r="G43" s="65"/>
      <c r="H43" s="65"/>
      <c r="I43" s="65"/>
    </row>
    <row r="44" spans="1:9" ht="46.5" customHeight="1">
      <c r="A44" s="76" t="s">
        <v>38</v>
      </c>
      <c r="B44" s="77"/>
      <c r="C44" s="77"/>
      <c r="D44" s="77"/>
      <c r="E44" s="77"/>
      <c r="F44" s="77"/>
      <c r="G44" s="77"/>
      <c r="H44" s="77"/>
      <c r="I44" s="77"/>
    </row>
    <row r="45" spans="1:9" ht="49.5" customHeight="1">
      <c r="B45" s="75" t="s">
        <v>37</v>
      </c>
      <c r="C45" s="66"/>
      <c r="D45" s="66"/>
      <c r="E45" s="66"/>
      <c r="F45" s="66"/>
      <c r="G45" s="66"/>
      <c r="H45" s="66"/>
      <c r="I45" s="66"/>
    </row>
  </sheetData>
  <protectedRanges>
    <protectedRange password="CE28" sqref="C9:G16" name="区域2_1_1"/>
  </protectedRanges>
  <mergeCells count="19">
    <mergeCell ref="B45:I45"/>
    <mergeCell ref="A7:A8"/>
    <mergeCell ref="H7:H8"/>
    <mergeCell ref="I7:I8"/>
    <mergeCell ref="H37:I37"/>
    <mergeCell ref="H41:I41"/>
    <mergeCell ref="H42:I42"/>
    <mergeCell ref="A43:I43"/>
    <mergeCell ref="A44:I44"/>
    <mergeCell ref="A6:E6"/>
    <mergeCell ref="F6:I6"/>
    <mergeCell ref="C7:G7"/>
    <mergeCell ref="A34:B34"/>
    <mergeCell ref="B35:C35"/>
    <mergeCell ref="A1:I1"/>
    <mergeCell ref="A2:I2"/>
    <mergeCell ref="A3:E3"/>
    <mergeCell ref="A4:I4"/>
    <mergeCell ref="A5:I5"/>
  </mergeCells>
  <phoneticPr fontId="16" type="noConversion"/>
  <pageMargins left="0.90416666666666701" right="0.74791666666666701" top="0.98402777777777795" bottom="0.70763888888888904" header="0.51180555555555596" footer="0.51180555555555596"/>
  <pageSetup paperSize="9" orientation="portrait"/>
  <headerFooter alignWithMargins="0"/>
  <drawing r:id="rId1"/>
  <legacyDrawing r:id="rId2"/>
  <oleObjects>
    <oleObject progId="Equation.3" shapeId="19457" r:id="rId3"/>
    <oleObject progId="Equation.3" shapeId="19458" r:id="rId4"/>
    <oleObject progId="Equation.3" shapeId="19460" r:id="rId5"/>
    <oleObject progId="Equation.3" shapeId="19461" r:id="rId6"/>
    <oleObject progId="Equation.3" shapeId="19462" r:id="rId7"/>
    <oleObject progId="Equation.3" shapeId="19464" r:id="rId8"/>
    <oleObject progId="Equation.3" shapeId="19465" r:id="rId9"/>
    <oleObject progId="Equation.3" shapeId="19466" r:id="rId10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29"/>
  <sheetViews>
    <sheetView topLeftCell="A22" workbookViewId="0">
      <selection activeCell="N28" sqref="N28"/>
    </sheetView>
  </sheetViews>
  <sheetFormatPr defaultColWidth="9" defaultRowHeight="15"/>
  <cols>
    <col min="12" max="12" width="6.25" customWidth="1"/>
    <col min="13" max="13" width="11.08203125" customWidth="1"/>
  </cols>
  <sheetData>
    <row r="1" spans="1:13" ht="27.7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s="1" customFormat="1" ht="33" customHeight="1">
      <c r="A2" s="72" t="s">
        <v>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1" customFormat="1" ht="21.75" customHeight="1">
      <c r="A3" s="2"/>
      <c r="B3" s="2"/>
      <c r="C3" s="2"/>
      <c r="D3" s="2"/>
      <c r="E3" s="73" t="s">
        <v>31</v>
      </c>
      <c r="F3" s="73"/>
      <c r="G3" s="73"/>
      <c r="H3" s="73"/>
      <c r="I3" s="2"/>
      <c r="J3" s="2"/>
      <c r="K3" s="2"/>
      <c r="L3" s="2"/>
      <c r="M3" s="2"/>
    </row>
    <row r="4" spans="1:13">
      <c r="M4" t="s">
        <v>32</v>
      </c>
    </row>
    <row r="5" spans="1:13">
      <c r="M5" s="3"/>
    </row>
    <row r="9" spans="1:13">
      <c r="M9" s="1"/>
    </row>
    <row r="10" spans="1:13">
      <c r="M10" t="s">
        <v>33</v>
      </c>
    </row>
    <row r="15" spans="1:13">
      <c r="M15" s="1" t="s">
        <v>34</v>
      </c>
    </row>
    <row r="17" spans="5:13" ht="19.5" customHeight="1">
      <c r="E17" s="73"/>
      <c r="F17" s="74"/>
      <c r="G17" s="74"/>
      <c r="H17" s="74"/>
      <c r="I17" s="74"/>
      <c r="M17" s="1"/>
    </row>
    <row r="18" spans="5:13" ht="22.5" customHeight="1">
      <c r="E18" s="74" t="s">
        <v>35</v>
      </c>
      <c r="F18" s="74"/>
      <c r="G18" s="74"/>
      <c r="H18" s="74"/>
      <c r="M18" s="1"/>
    </row>
    <row r="22" spans="5:13">
      <c r="M22" s="4" t="s">
        <v>56</v>
      </c>
    </row>
    <row r="23" spans="5:13">
      <c r="M23" s="5"/>
    </row>
    <row r="24" spans="5:13">
      <c r="M24" s="5"/>
    </row>
    <row r="25" spans="5:13">
      <c r="M25" s="6" t="s">
        <v>57</v>
      </c>
    </row>
    <row r="26" spans="5:13">
      <c r="M26" s="4"/>
    </row>
    <row r="27" spans="5:13">
      <c r="M27" s="5"/>
    </row>
    <row r="28" spans="5:13">
      <c r="M28" s="5"/>
    </row>
    <row r="29" spans="5:13">
      <c r="M29" s="4" t="s">
        <v>58</v>
      </c>
    </row>
  </sheetData>
  <mergeCells count="5">
    <mergeCell ref="A1:M1"/>
    <mergeCell ref="A2:M2"/>
    <mergeCell ref="E3:H3"/>
    <mergeCell ref="E17:I17"/>
    <mergeCell ref="E18:H18"/>
  </mergeCells>
  <phoneticPr fontId="16" type="noConversion"/>
  <pageMargins left="0.98402777777777795" right="0.47152777777777799" top="0.59027777777777801" bottom="0.43263888888888902" header="0.51180555555555596" footer="0.51180555555555596"/>
  <pageSetup paperSize="9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1_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Windows 用户</cp:lastModifiedBy>
  <cp:lastPrinted>2015-11-12T00:49:00Z</cp:lastPrinted>
  <dcterms:created xsi:type="dcterms:W3CDTF">1996-12-17T01:32:00Z</dcterms:created>
  <dcterms:modified xsi:type="dcterms:W3CDTF">2022-07-17T02:13:37Z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A53C1BC0619C4370AADCCABD2D9263B9</vt:lpwstr>
  </property>
</Properties>
</file>