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17" windowHeight="5340"/>
  </bookViews>
  <sheets>
    <sheet name="Sheet1" sheetId="7" r:id="rId1"/>
  </sheets>
  <definedNames>
    <definedName name="_GoA1">_GoA1</definedName>
    <definedName name="Capture.Capture">Capture.Capture</definedName>
  </definedNames>
  <calcPr calcId="144525"/>
</workbook>
</file>

<file path=xl/sharedStrings.xml><?xml version="1.0" encoding="utf-8"?>
<sst xmlns="http://schemas.openxmlformats.org/spreadsheetml/2006/main" count="54" uniqueCount="44">
  <si>
    <t>耐压值零位校准测量过程监视统计表及监视控制图</t>
  </si>
  <si>
    <t>仪器名称：</t>
  </si>
  <si>
    <t>WB2673C耐压测试仪</t>
  </si>
  <si>
    <t xml:space="preserve">基准件名称: </t>
  </si>
  <si>
    <r>
      <rPr>
        <sz val="10"/>
        <rFont val="宋体"/>
        <charset val="134"/>
      </rPr>
      <t>标准电阻20k</t>
    </r>
    <r>
      <rPr>
        <sz val="10"/>
        <rFont val="Calibri"/>
        <charset val="134"/>
      </rPr>
      <t>Ω</t>
    </r>
  </si>
  <si>
    <t>测量周期：    计量人员/每半月一次</t>
  </si>
  <si>
    <t>仪器编号：</t>
  </si>
  <si>
    <t>CF-JY-009</t>
  </si>
  <si>
    <t>测量参数:</t>
  </si>
  <si>
    <t>2000V</t>
  </si>
  <si>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期：</t>
    </r>
  </si>
  <si>
    <r>
      <rPr>
        <sz val="8"/>
        <rFont val="Times New Roman"/>
        <charset val="134"/>
      </rPr>
      <t>2022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月</t>
    </r>
    <r>
      <rPr>
        <sz val="8"/>
        <rFont val="Times New Roman"/>
        <charset val="134"/>
      </rPr>
      <t>/30</t>
    </r>
    <r>
      <rPr>
        <sz val="8"/>
        <rFont val="宋体"/>
        <charset val="134"/>
      </rPr>
      <t>日</t>
    </r>
  </si>
  <si>
    <r>
      <rPr>
        <sz val="8"/>
        <rFont val="Times New Roman"/>
        <charset val="134"/>
      </rPr>
      <t>2022/2/10</t>
    </r>
    <r>
      <rPr>
        <sz val="8"/>
        <rFont val="宋体"/>
        <charset val="134"/>
      </rPr>
      <t>日</t>
    </r>
  </si>
  <si>
    <r>
      <rPr>
        <sz val="8"/>
        <rFont val="Times New Roman"/>
        <charset val="134"/>
      </rPr>
      <t>2022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/2</t>
    </r>
    <r>
      <rPr>
        <sz val="8"/>
        <rFont val="宋体"/>
        <charset val="134"/>
      </rPr>
      <t>月</t>
    </r>
    <r>
      <rPr>
        <sz val="8"/>
        <rFont val="Times New Roman"/>
        <charset val="134"/>
      </rPr>
      <t>22</t>
    </r>
    <r>
      <rPr>
        <sz val="8"/>
        <rFont val="宋体"/>
        <charset val="134"/>
      </rPr>
      <t>日</t>
    </r>
  </si>
  <si>
    <r>
      <rPr>
        <sz val="10"/>
        <rFont val="宋体"/>
        <charset val="134"/>
      </rPr>
      <t>时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间：</t>
    </r>
  </si>
  <si>
    <t>作业员：</t>
  </si>
  <si>
    <t>邱武强</t>
  </si>
  <si>
    <r>
      <rPr>
        <sz val="10"/>
        <rFont val="宋体"/>
        <charset val="134"/>
      </rPr>
      <t>测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量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值</t>
    </r>
    <r>
      <rPr>
        <sz val="10"/>
        <rFont val="Times New Roman"/>
        <charset val="134"/>
      </rPr>
      <t xml:space="preserve">   V</t>
    </r>
  </si>
  <si>
    <r>
      <rPr>
        <sz val="9"/>
        <rFont val="宋体"/>
        <charset val="134"/>
      </rPr>
      <t>平均值</t>
    </r>
    <r>
      <rPr>
        <sz val="9"/>
        <rFont val="Times New Roman"/>
        <charset val="134"/>
      </rPr>
      <t>(X)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</si>
  <si>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R)</t>
    </r>
  </si>
  <si>
    <t>X</t>
  </si>
  <si>
    <r>
      <rPr>
        <sz val="9"/>
        <rFont val="Times New Roman"/>
        <charset val="134"/>
      </rPr>
      <t>UCLx=X+A</t>
    </r>
    <r>
      <rPr>
        <vertAlign val="subscript"/>
        <sz val="9"/>
        <rFont val="Times New Roman"/>
        <charset val="134"/>
      </rPr>
      <t>2</t>
    </r>
    <r>
      <rPr>
        <sz val="9"/>
        <rFont val="Times New Roman"/>
        <charset val="134"/>
      </rPr>
      <t>R</t>
    </r>
  </si>
  <si>
    <t>A2</t>
  </si>
  <si>
    <r>
      <rPr>
        <sz val="9"/>
        <rFont val="宋体"/>
        <charset val="134"/>
      </rPr>
      <t xml:space="preserve">注：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）每次测量数据不少于三个。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）每组测量数据数量应统一。</t>
    </r>
  </si>
  <si>
    <t>R</t>
  </si>
  <si>
    <r>
      <rPr>
        <sz val="9"/>
        <rFont val="Times New Roman"/>
        <charset val="134"/>
      </rPr>
      <t>LCLx=X-A</t>
    </r>
    <r>
      <rPr>
        <vertAlign val="subscript"/>
        <sz val="9"/>
        <rFont val="Times New Roman"/>
        <charset val="134"/>
      </rPr>
      <t>2</t>
    </r>
    <r>
      <rPr>
        <sz val="9"/>
        <rFont val="Times New Roman"/>
        <charset val="134"/>
      </rPr>
      <t>R</t>
    </r>
  </si>
  <si>
    <t>D3</t>
  </si>
  <si>
    <t>--</t>
  </si>
  <si>
    <t>UCLr=D4R</t>
  </si>
  <si>
    <t>D4</t>
  </si>
  <si>
    <t>LCLr=D3R</t>
  </si>
  <si>
    <r>
      <rPr>
        <sz val="9"/>
        <color indexed="10"/>
        <rFont val="Times New Roman"/>
        <charset val="134"/>
      </rPr>
      <t>X</t>
    </r>
    <r>
      <rPr>
        <sz val="9"/>
        <color indexed="10"/>
        <rFont val="宋体"/>
        <charset val="134"/>
      </rPr>
      <t>均值</t>
    </r>
  </si>
  <si>
    <t>UCLx</t>
  </si>
  <si>
    <t>LCLx</t>
  </si>
  <si>
    <r>
      <rPr>
        <sz val="9"/>
        <color indexed="10"/>
        <rFont val="Times New Roman"/>
        <charset val="134"/>
      </rPr>
      <t>R</t>
    </r>
    <r>
      <rPr>
        <sz val="9"/>
        <color indexed="10"/>
        <rFont val="宋体"/>
        <charset val="134"/>
      </rPr>
      <t>均值</t>
    </r>
  </si>
  <si>
    <t>UCLr</t>
  </si>
  <si>
    <t>LCLr</t>
  </si>
  <si>
    <t>由以上数据总得控制图</t>
  </si>
  <si>
    <t xml:space="preserve"> </t>
  </si>
  <si>
    <r>
      <rPr>
        <sz val="10"/>
        <rFont val="宋体"/>
        <charset val="134"/>
      </rPr>
      <t>判</t>
    </r>
    <r>
      <rPr>
        <sz val="10"/>
        <rFont val="Times New Roman"/>
        <charset val="134"/>
      </rPr>
      <t xml:space="preserve">      </t>
    </r>
  </si>
  <si>
    <r>
      <rPr>
        <sz val="10"/>
        <rFont val="宋体"/>
        <charset val="134"/>
      </rPr>
      <t>若所有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值及</t>
    </r>
    <r>
      <rPr>
        <sz val="10"/>
        <rFont val="Times New Roman"/>
        <charset val="134"/>
      </rPr>
      <t>R</t>
    </r>
    <r>
      <rPr>
        <sz val="10"/>
        <rFont val="宋体"/>
        <charset val="134"/>
      </rPr>
      <t>值均在管制上下限内则可接受</t>
    </r>
  </si>
  <si>
    <t>定</t>
  </si>
  <si>
    <r>
      <rPr>
        <sz val="10"/>
        <rFont val="宋体"/>
        <charset val="134"/>
      </rPr>
      <t>若有任何一个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值及</t>
    </r>
    <r>
      <rPr>
        <sz val="10"/>
        <rFont val="Times New Roman"/>
        <charset val="134"/>
      </rPr>
      <t>R</t>
    </r>
    <r>
      <rPr>
        <sz val="10"/>
        <rFont val="宋体"/>
        <charset val="134"/>
      </rPr>
      <t>值在管制上下限外则不可接受</t>
    </r>
    <r>
      <rPr>
        <sz val="10"/>
        <rFont val="Times New Roman"/>
        <charset val="134"/>
      </rPr>
      <t xml:space="preserve">                                       </t>
    </r>
  </si>
  <si>
    <t xml:space="preserve">判定者： </t>
  </si>
</sst>
</file>

<file path=xl/styles.xml><?xml version="1.0" encoding="utf-8"?>
<styleSheet xmlns="http://schemas.openxmlformats.org/spreadsheetml/2006/main">
  <numFmts count="13">
    <numFmt numFmtId="176" formatCode="0.00000_);[Red]\(0.00000\)"/>
    <numFmt numFmtId="177" formatCode="0.000_);[Red]\(0.000\)"/>
    <numFmt numFmtId="178" formatCode="0;[Red]0"/>
    <numFmt numFmtId="179" formatCode="0.00000;[Red]0.00000"/>
    <numFmt numFmtId="180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1" formatCode="0.0_);[Red]\(0.0\)"/>
    <numFmt numFmtId="182" formatCode="m/d"/>
    <numFmt numFmtId="183" formatCode="yyyy&quot;年&quot;m&quot;月&quot;;@"/>
    <numFmt numFmtId="184" formatCode="0.000;[Red]0.000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sz val="9"/>
      <color indexed="10"/>
      <name val="宋体"/>
      <charset val="134"/>
    </font>
    <font>
      <sz val="9"/>
      <color indexed="17"/>
      <name val="Times New Roman"/>
      <charset val="134"/>
    </font>
    <font>
      <sz val="9"/>
      <color indexed="10"/>
      <name val="Times New Roman"/>
      <charset val="134"/>
    </font>
    <font>
      <sz val="9"/>
      <color indexed="48"/>
      <name val="Times New Roman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  <font>
      <sz val="8"/>
      <name val="宋体"/>
      <charset val="134"/>
    </font>
    <font>
      <vertAlign val="subscript"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2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8" borderId="22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3" fillId="2" borderId="4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182" fontId="0" fillId="0" borderId="0" xfId="0" applyNumberForma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83" fontId="5" fillId="2" borderId="4" xfId="0" applyNumberFormat="1" applyFont="1" applyFill="1" applyBorder="1" applyAlignment="1">
      <alignment horizontal="center" vertical="center"/>
    </xf>
    <xf numFmtId="183" fontId="5" fillId="2" borderId="13" xfId="0" applyNumberFormat="1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13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9" fontId="5" fillId="2" borderId="1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77" fontId="9" fillId="0" borderId="1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84" fontId="10" fillId="0" borderId="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76" fontId="0" fillId="0" borderId="0" xfId="0" applyNumberFormat="1" applyAlignment="1">
      <alignment horizontal="center" vertical="center"/>
    </xf>
    <xf numFmtId="0" fontId="6" fillId="0" borderId="4" xfId="0" applyFont="1" applyBorder="1" applyAlignment="1" quotePrefix="1">
      <alignment horizontal="center" vertical="center"/>
    </xf>
    <xf numFmtId="181" fontId="4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  <color indexed="10"/>
      </font>
      <fill>
        <patternFill patternType="solid">
          <bgColor indexed="44"/>
        </patternFill>
      </fill>
    </dxf>
    <dxf>
      <font>
        <b val="1"/>
        <i val="0"/>
        <color indexed="10"/>
      </font>
      <fill>
        <patternFill patternType="solid"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均值控制图</a:t>
            </a:r>
            <a:endParaRPr lang="zh-CN" altLang="en-US" sz="10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Sheet1!$C$12:$K$12</c:f>
              <c:numCache>
                <c:formatCode>0.0_);[Red]\(0.0\)</c:formatCode>
                <c:ptCount val="9"/>
                <c:pt idx="0">
                  <c:v>1996.2</c:v>
                </c:pt>
                <c:pt idx="1">
                  <c:v>1999.2</c:v>
                </c:pt>
                <c:pt idx="2">
                  <c:v>1997.6</c:v>
                </c:pt>
                <c:pt idx="3">
                  <c:v>1999.6</c:v>
                </c:pt>
                <c:pt idx="4">
                  <c:v>1997</c:v>
                </c:pt>
                <c:pt idx="5">
                  <c:v>1999.2</c:v>
                </c:pt>
                <c:pt idx="6">
                  <c:v>1998</c:v>
                </c:pt>
                <c:pt idx="7">
                  <c:v>1999.6</c:v>
                </c:pt>
                <c:pt idx="8">
                  <c:v>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1405568"/>
        <c:axId val="71407104"/>
      </c:lineChart>
      <c:catAx>
        <c:axId val="71405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407104"/>
        <c:crosses val="autoZero"/>
        <c:auto val="1"/>
        <c:lblAlgn val="ctr"/>
        <c:lblOffset val="100"/>
        <c:noMultiLvlLbl val="0"/>
      </c:catAx>
      <c:valAx>
        <c:axId val="71407104"/>
        <c:scaling>
          <c:orientation val="minMax"/>
          <c:max val="2004"/>
          <c:min val="1992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405568"/>
        <c:crosses val="autoZero"/>
        <c:crossBetween val="between"/>
        <c:majorUnit val="2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000"/>
              <a:t>极差控制图</a:t>
            </a:r>
            <a:endParaRPr lang="zh-CN" altLang="en-US" sz="10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Sheet1!$C$13:$K$13</c:f>
              <c:numCache>
                <c:formatCode>0.0_);[Red]\(0.0\)</c:formatCode>
                <c:ptCount val="9"/>
                <c:pt idx="0">
                  <c:v>3</c:v>
                </c:pt>
                <c:pt idx="1">
                  <c:v>13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1754880"/>
        <c:axId val="71756416"/>
      </c:lineChart>
      <c:catAx>
        <c:axId val="71754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756416"/>
        <c:crosses val="autoZero"/>
        <c:auto val="1"/>
        <c:lblAlgn val="ctr"/>
        <c:lblOffset val="100"/>
        <c:noMultiLvlLbl val="0"/>
      </c:catAx>
      <c:valAx>
        <c:axId val="71756416"/>
        <c:scaling>
          <c:orientation val="minMax"/>
          <c:max val="15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1754880"/>
        <c:crosses val="autoZero"/>
        <c:crossBetween val="between"/>
        <c:majorUnit val="3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133350</xdr:colOff>
      <xdr:row>12</xdr:row>
      <xdr:rowOff>38100</xdr:rowOff>
    </xdr:from>
    <xdr:to>
      <xdr:col>1</xdr:col>
      <xdr:colOff>200025</xdr:colOff>
      <xdr:row>12</xdr:row>
      <xdr:rowOff>38100</xdr:rowOff>
    </xdr:to>
    <xdr:sp>
      <xdr:nvSpPr>
        <xdr:cNvPr id="2" name="Line 1"/>
        <xdr:cNvSpPr>
          <a:spLocks noChangeShapeType="1"/>
        </xdr:cNvSpPr>
      </xdr:nvSpPr>
      <xdr:spPr>
        <a:xfrm>
          <a:off x="454025" y="2352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57150</xdr:rowOff>
    </xdr:from>
    <xdr:to>
      <xdr:col>7</xdr:col>
      <xdr:colOff>152400</xdr:colOff>
      <xdr:row>47</xdr:row>
      <xdr:rowOff>180975</xdr:rowOff>
    </xdr:to>
    <xdr:sp>
      <xdr:nvSpPr>
        <xdr:cNvPr id="3" name="Rectangle 2"/>
        <xdr:cNvSpPr>
          <a:spLocks noChangeArrowheads="1"/>
        </xdr:cNvSpPr>
      </xdr:nvSpPr>
      <xdr:spPr>
        <a:xfrm>
          <a:off x="5459730" y="8343900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4" name="Line 3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>
      <xdr:nvSpPr>
        <xdr:cNvPr id="5" name="Line 4"/>
        <xdr:cNvSpPr>
          <a:spLocks noChangeShapeType="1"/>
        </xdr:cNvSpPr>
      </xdr:nvSpPr>
      <xdr:spPr>
        <a:xfrm>
          <a:off x="454025" y="31527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6" name="Line 5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>
      <xdr:nvSpPr>
        <xdr:cNvPr id="7" name="Line 6"/>
        <xdr:cNvSpPr>
          <a:spLocks noChangeShapeType="1"/>
        </xdr:cNvSpPr>
      </xdr:nvSpPr>
      <xdr:spPr>
        <a:xfrm>
          <a:off x="3532505" y="3152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>
      <xdr:nvSpPr>
        <xdr:cNvPr id="8" name="Line 7"/>
        <xdr:cNvSpPr>
          <a:spLocks noChangeShapeType="1"/>
        </xdr:cNvSpPr>
      </xdr:nvSpPr>
      <xdr:spPr>
        <a:xfrm>
          <a:off x="3761105" y="3152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9" name="Line 8"/>
        <xdr:cNvSpPr>
          <a:spLocks noChangeShapeType="1"/>
        </xdr:cNvSpPr>
      </xdr:nvSpPr>
      <xdr:spPr>
        <a:xfrm>
          <a:off x="3703955" y="3352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>
      <xdr:nvSpPr>
        <xdr:cNvPr id="10" name="Line 9"/>
        <xdr:cNvSpPr>
          <a:spLocks noChangeShapeType="1"/>
        </xdr:cNvSpPr>
      </xdr:nvSpPr>
      <xdr:spPr>
        <a:xfrm>
          <a:off x="3694430" y="35147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>
      <xdr:nvSpPr>
        <xdr:cNvPr id="11" name="Line 10"/>
        <xdr:cNvSpPr>
          <a:spLocks noChangeShapeType="1"/>
        </xdr:cNvSpPr>
      </xdr:nvSpPr>
      <xdr:spPr>
        <a:xfrm>
          <a:off x="3532505" y="3133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>
      <xdr:nvSpPr>
        <xdr:cNvPr id="12" name="Line 11"/>
        <xdr:cNvSpPr>
          <a:spLocks noChangeShapeType="1"/>
        </xdr:cNvSpPr>
      </xdr:nvSpPr>
      <xdr:spPr>
        <a:xfrm>
          <a:off x="3522980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>
      <xdr:nvSpPr>
        <xdr:cNvPr id="13" name="Line 12"/>
        <xdr:cNvSpPr>
          <a:spLocks noChangeShapeType="1"/>
        </xdr:cNvSpPr>
      </xdr:nvSpPr>
      <xdr:spPr>
        <a:xfrm>
          <a:off x="3522980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>
      <xdr:nvSpPr>
        <xdr:cNvPr id="14" name="Line 13"/>
        <xdr:cNvSpPr>
          <a:spLocks noChangeShapeType="1"/>
        </xdr:cNvSpPr>
      </xdr:nvSpPr>
      <xdr:spPr>
        <a:xfrm>
          <a:off x="3770630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142875</xdr:colOff>
      <xdr:row>11</xdr:row>
      <xdr:rowOff>47625</xdr:rowOff>
    </xdr:from>
    <xdr:to>
      <xdr:col>1</xdr:col>
      <xdr:colOff>209550</xdr:colOff>
      <xdr:row>11</xdr:row>
      <xdr:rowOff>47625</xdr:rowOff>
    </xdr:to>
    <xdr:sp>
      <xdr:nvSpPr>
        <xdr:cNvPr id="16" name="Line 15"/>
        <xdr:cNvSpPr>
          <a:spLocks noChangeShapeType="1"/>
        </xdr:cNvSpPr>
      </xdr:nvSpPr>
      <xdr:spPr>
        <a:xfrm>
          <a:off x="463550" y="21621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>
      <xdr:nvSpPr>
        <xdr:cNvPr id="17" name="Line 16"/>
        <xdr:cNvSpPr>
          <a:spLocks noChangeShapeType="1"/>
        </xdr:cNvSpPr>
      </xdr:nvSpPr>
      <xdr:spPr>
        <a:xfrm>
          <a:off x="454025" y="31337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57150</xdr:rowOff>
    </xdr:from>
    <xdr:to>
      <xdr:col>7</xdr:col>
      <xdr:colOff>152400</xdr:colOff>
      <xdr:row>47</xdr:row>
      <xdr:rowOff>180975</xdr:rowOff>
    </xdr:to>
    <xdr:sp>
      <xdr:nvSpPr>
        <xdr:cNvPr id="18" name="Rectangle 17"/>
        <xdr:cNvSpPr>
          <a:spLocks noChangeArrowheads="1"/>
        </xdr:cNvSpPr>
      </xdr:nvSpPr>
      <xdr:spPr>
        <a:xfrm>
          <a:off x="5459730" y="8343900"/>
          <a:ext cx="133350" cy="1238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12</xdr:row>
      <xdr:rowOff>38100</xdr:rowOff>
    </xdr:from>
    <xdr:to>
      <xdr:col>1</xdr:col>
      <xdr:colOff>200025</xdr:colOff>
      <xdr:row>12</xdr:row>
      <xdr:rowOff>38100</xdr:rowOff>
    </xdr:to>
    <xdr:sp>
      <xdr:nvSpPr>
        <xdr:cNvPr id="21" name="Line 21"/>
        <xdr:cNvSpPr>
          <a:spLocks noChangeShapeType="1"/>
        </xdr:cNvSpPr>
      </xdr:nvSpPr>
      <xdr:spPr>
        <a:xfrm>
          <a:off x="454025" y="2352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57150</xdr:rowOff>
    </xdr:from>
    <xdr:to>
      <xdr:col>7</xdr:col>
      <xdr:colOff>152400</xdr:colOff>
      <xdr:row>47</xdr:row>
      <xdr:rowOff>180975</xdr:rowOff>
    </xdr:to>
    <xdr:sp>
      <xdr:nvSpPr>
        <xdr:cNvPr id="22" name="Rectangle 22"/>
        <xdr:cNvSpPr>
          <a:spLocks noChangeArrowheads="1"/>
        </xdr:cNvSpPr>
      </xdr:nvSpPr>
      <xdr:spPr>
        <a:xfrm>
          <a:off x="5459730" y="8343900"/>
          <a:ext cx="133350" cy="1238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23" name="Line 23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38100</xdr:rowOff>
    </xdr:from>
    <xdr:to>
      <xdr:col>1</xdr:col>
      <xdr:colOff>209550</xdr:colOff>
      <xdr:row>16</xdr:row>
      <xdr:rowOff>38100</xdr:rowOff>
    </xdr:to>
    <xdr:sp>
      <xdr:nvSpPr>
        <xdr:cNvPr id="24" name="Line 24"/>
        <xdr:cNvSpPr>
          <a:spLocks noChangeShapeType="1"/>
        </xdr:cNvSpPr>
      </xdr:nvSpPr>
      <xdr:spPr>
        <a:xfrm>
          <a:off x="454025" y="31527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25" name="Line 25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>
      <xdr:nvSpPr>
        <xdr:cNvPr id="26" name="Line 26"/>
        <xdr:cNvSpPr>
          <a:spLocks noChangeShapeType="1"/>
        </xdr:cNvSpPr>
      </xdr:nvSpPr>
      <xdr:spPr>
        <a:xfrm>
          <a:off x="3532505" y="3152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>
      <xdr:nvSpPr>
        <xdr:cNvPr id="27" name="Line 27"/>
        <xdr:cNvSpPr>
          <a:spLocks noChangeShapeType="1"/>
        </xdr:cNvSpPr>
      </xdr:nvSpPr>
      <xdr:spPr>
        <a:xfrm>
          <a:off x="3761105" y="3152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28" name="Line 28"/>
        <xdr:cNvSpPr>
          <a:spLocks noChangeShapeType="1"/>
        </xdr:cNvSpPr>
      </xdr:nvSpPr>
      <xdr:spPr>
        <a:xfrm>
          <a:off x="3703955" y="3352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18</xdr:row>
      <xdr:rowOff>38100</xdr:rowOff>
    </xdr:from>
    <xdr:to>
      <xdr:col>5</xdr:col>
      <xdr:colOff>247650</xdr:colOff>
      <xdr:row>18</xdr:row>
      <xdr:rowOff>38100</xdr:rowOff>
    </xdr:to>
    <xdr:sp>
      <xdr:nvSpPr>
        <xdr:cNvPr id="29" name="Line 29"/>
        <xdr:cNvSpPr>
          <a:spLocks noChangeShapeType="1"/>
        </xdr:cNvSpPr>
      </xdr:nvSpPr>
      <xdr:spPr>
        <a:xfrm>
          <a:off x="3694430" y="35147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>
      <xdr:nvSpPr>
        <xdr:cNvPr id="30" name="Line 30"/>
        <xdr:cNvSpPr>
          <a:spLocks noChangeShapeType="1"/>
        </xdr:cNvSpPr>
      </xdr:nvSpPr>
      <xdr:spPr>
        <a:xfrm>
          <a:off x="3532505" y="3133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>
      <xdr:nvSpPr>
        <xdr:cNvPr id="31" name="Line 31"/>
        <xdr:cNvSpPr>
          <a:spLocks noChangeShapeType="1"/>
        </xdr:cNvSpPr>
      </xdr:nvSpPr>
      <xdr:spPr>
        <a:xfrm>
          <a:off x="3522980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>
      <xdr:nvSpPr>
        <xdr:cNvPr id="32" name="Line 32"/>
        <xdr:cNvSpPr>
          <a:spLocks noChangeShapeType="1"/>
        </xdr:cNvSpPr>
      </xdr:nvSpPr>
      <xdr:spPr>
        <a:xfrm>
          <a:off x="3522980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>
      <xdr:nvSpPr>
        <xdr:cNvPr id="33" name="Line 33"/>
        <xdr:cNvSpPr>
          <a:spLocks noChangeShapeType="1"/>
        </xdr:cNvSpPr>
      </xdr:nvSpPr>
      <xdr:spPr>
        <a:xfrm>
          <a:off x="3770630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142875</xdr:colOff>
      <xdr:row>11</xdr:row>
      <xdr:rowOff>47625</xdr:rowOff>
    </xdr:from>
    <xdr:to>
      <xdr:col>1</xdr:col>
      <xdr:colOff>209550</xdr:colOff>
      <xdr:row>11</xdr:row>
      <xdr:rowOff>47625</xdr:rowOff>
    </xdr:to>
    <xdr:sp>
      <xdr:nvSpPr>
        <xdr:cNvPr id="35" name="Line 35"/>
        <xdr:cNvSpPr>
          <a:spLocks noChangeShapeType="1"/>
        </xdr:cNvSpPr>
      </xdr:nvSpPr>
      <xdr:spPr>
        <a:xfrm>
          <a:off x="463550" y="21621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16</xdr:row>
      <xdr:rowOff>19050</xdr:rowOff>
    </xdr:from>
    <xdr:to>
      <xdr:col>1</xdr:col>
      <xdr:colOff>209550</xdr:colOff>
      <xdr:row>16</xdr:row>
      <xdr:rowOff>19050</xdr:rowOff>
    </xdr:to>
    <xdr:sp>
      <xdr:nvSpPr>
        <xdr:cNvPr id="36" name="Line 36"/>
        <xdr:cNvSpPr>
          <a:spLocks noChangeShapeType="1"/>
        </xdr:cNvSpPr>
      </xdr:nvSpPr>
      <xdr:spPr>
        <a:xfrm>
          <a:off x="454025" y="31337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19050</xdr:colOff>
      <xdr:row>47</xdr:row>
      <xdr:rowOff>57150</xdr:rowOff>
    </xdr:from>
    <xdr:to>
      <xdr:col>7</xdr:col>
      <xdr:colOff>152400</xdr:colOff>
      <xdr:row>47</xdr:row>
      <xdr:rowOff>180975</xdr:rowOff>
    </xdr:to>
    <xdr:sp>
      <xdr:nvSpPr>
        <xdr:cNvPr id="37" name="Rectangle 37"/>
        <xdr:cNvSpPr>
          <a:spLocks noChangeArrowheads="1"/>
        </xdr:cNvSpPr>
      </xdr:nvSpPr>
      <xdr:spPr>
        <a:xfrm>
          <a:off x="5459730" y="8343900"/>
          <a:ext cx="133350" cy="12382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38101</xdr:colOff>
      <xdr:row>26</xdr:row>
      <xdr:rowOff>155121</xdr:rowOff>
    </xdr:from>
    <xdr:to>
      <xdr:col>13</xdr:col>
      <xdr:colOff>136071</xdr:colOff>
      <xdr:row>35</xdr:row>
      <xdr:rowOff>78921</xdr:rowOff>
    </xdr:to>
    <xdr:graphicFrame>
      <xdr:nvGraphicFramePr>
        <xdr:cNvPr id="42" name="图表 41"/>
        <xdr:cNvGraphicFramePr/>
      </xdr:nvGraphicFramePr>
      <xdr:xfrm>
        <a:off x="38100" y="3869690"/>
        <a:ext cx="10398125" cy="209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43" name="Line 3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44" name="Line 5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45" name="Line 23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46" name="Line 25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>
      <xdr:nvSpPr>
        <xdr:cNvPr id="47" name="Line 3"/>
        <xdr:cNvSpPr>
          <a:spLocks noChangeShapeType="1"/>
        </xdr:cNvSpPr>
      </xdr:nvSpPr>
      <xdr:spPr>
        <a:xfrm>
          <a:off x="454025" y="27527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48" name="Line 4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>
      <xdr:nvSpPr>
        <xdr:cNvPr id="49" name="Line 5"/>
        <xdr:cNvSpPr>
          <a:spLocks noChangeShapeType="1"/>
        </xdr:cNvSpPr>
      </xdr:nvSpPr>
      <xdr:spPr>
        <a:xfrm>
          <a:off x="454025" y="27336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50" name="Line 16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51" name="Line 21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52" name="Line 23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>
      <xdr:nvSpPr>
        <xdr:cNvPr id="53" name="Line 37"/>
        <xdr:cNvSpPr>
          <a:spLocks noChangeShapeType="1"/>
        </xdr:cNvSpPr>
      </xdr:nvSpPr>
      <xdr:spPr>
        <a:xfrm>
          <a:off x="454025" y="27527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54" name="Line 38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>
      <xdr:nvSpPr>
        <xdr:cNvPr id="55" name="Line 39"/>
        <xdr:cNvSpPr>
          <a:spLocks noChangeShapeType="1"/>
        </xdr:cNvSpPr>
      </xdr:nvSpPr>
      <xdr:spPr>
        <a:xfrm>
          <a:off x="454025" y="27336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56" name="Line 50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38100</xdr:rowOff>
    </xdr:from>
    <xdr:to>
      <xdr:col>1</xdr:col>
      <xdr:colOff>209550</xdr:colOff>
      <xdr:row>14</xdr:row>
      <xdr:rowOff>38100</xdr:rowOff>
    </xdr:to>
    <xdr:sp>
      <xdr:nvSpPr>
        <xdr:cNvPr id="57" name="Line 55"/>
        <xdr:cNvSpPr>
          <a:spLocks noChangeShapeType="1"/>
        </xdr:cNvSpPr>
      </xdr:nvSpPr>
      <xdr:spPr>
        <a:xfrm>
          <a:off x="454025" y="27527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209550</xdr:colOff>
      <xdr:row>15</xdr:row>
      <xdr:rowOff>38100</xdr:rowOff>
    </xdr:to>
    <xdr:sp>
      <xdr:nvSpPr>
        <xdr:cNvPr id="58" name="Line 56"/>
        <xdr:cNvSpPr>
          <a:spLocks noChangeShapeType="1"/>
        </xdr:cNvSpPr>
      </xdr:nvSpPr>
      <xdr:spPr>
        <a:xfrm>
          <a:off x="454025" y="29527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14</xdr:row>
      <xdr:rowOff>19050</xdr:rowOff>
    </xdr:from>
    <xdr:to>
      <xdr:col>1</xdr:col>
      <xdr:colOff>209550</xdr:colOff>
      <xdr:row>14</xdr:row>
      <xdr:rowOff>19050</xdr:rowOff>
    </xdr:to>
    <xdr:sp>
      <xdr:nvSpPr>
        <xdr:cNvPr id="59" name="Line 57"/>
        <xdr:cNvSpPr>
          <a:spLocks noChangeShapeType="1"/>
        </xdr:cNvSpPr>
      </xdr:nvSpPr>
      <xdr:spPr>
        <a:xfrm>
          <a:off x="454025" y="27336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133350</xdr:colOff>
      <xdr:row>15</xdr:row>
      <xdr:rowOff>19050</xdr:rowOff>
    </xdr:from>
    <xdr:to>
      <xdr:col>1</xdr:col>
      <xdr:colOff>209550</xdr:colOff>
      <xdr:row>15</xdr:row>
      <xdr:rowOff>19050</xdr:rowOff>
    </xdr:to>
    <xdr:sp>
      <xdr:nvSpPr>
        <xdr:cNvPr id="60" name="Line 68"/>
        <xdr:cNvSpPr>
          <a:spLocks noChangeShapeType="1"/>
        </xdr:cNvSpPr>
      </xdr:nvSpPr>
      <xdr:spPr>
        <a:xfrm>
          <a:off x="454025" y="29337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>
      <xdr:nvSpPr>
        <xdr:cNvPr id="61" name="Line 7"/>
        <xdr:cNvSpPr>
          <a:spLocks noChangeShapeType="1"/>
        </xdr:cNvSpPr>
      </xdr:nvSpPr>
      <xdr:spPr>
        <a:xfrm>
          <a:off x="3532505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>
      <xdr:nvSpPr>
        <xdr:cNvPr id="62" name="Line 8"/>
        <xdr:cNvSpPr>
          <a:spLocks noChangeShapeType="1"/>
        </xdr:cNvSpPr>
      </xdr:nvSpPr>
      <xdr:spPr>
        <a:xfrm>
          <a:off x="3761105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>
      <xdr:nvSpPr>
        <xdr:cNvPr id="63" name="Line 9"/>
        <xdr:cNvSpPr>
          <a:spLocks noChangeShapeType="1"/>
        </xdr:cNvSpPr>
      </xdr:nvSpPr>
      <xdr:spPr>
        <a:xfrm>
          <a:off x="3703955" y="31527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64" name="Line 10"/>
        <xdr:cNvSpPr>
          <a:spLocks noChangeShapeType="1"/>
        </xdr:cNvSpPr>
      </xdr:nvSpPr>
      <xdr:spPr>
        <a:xfrm>
          <a:off x="3694430" y="33528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>
      <xdr:nvSpPr>
        <xdr:cNvPr id="65" name="Line 11"/>
        <xdr:cNvSpPr>
          <a:spLocks noChangeShapeType="1"/>
        </xdr:cNvSpPr>
      </xdr:nvSpPr>
      <xdr:spPr>
        <a:xfrm>
          <a:off x="3532505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>
      <xdr:nvSpPr>
        <xdr:cNvPr id="66" name="Line 12"/>
        <xdr:cNvSpPr>
          <a:spLocks noChangeShapeType="1"/>
        </xdr:cNvSpPr>
      </xdr:nvSpPr>
      <xdr:spPr>
        <a:xfrm>
          <a:off x="3522980" y="2752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>
      <xdr:nvSpPr>
        <xdr:cNvPr id="67" name="Line 13"/>
        <xdr:cNvSpPr>
          <a:spLocks noChangeShapeType="1"/>
        </xdr:cNvSpPr>
      </xdr:nvSpPr>
      <xdr:spPr>
        <a:xfrm>
          <a:off x="3522980" y="2733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>
      <xdr:nvSpPr>
        <xdr:cNvPr id="68" name="Line 14"/>
        <xdr:cNvSpPr>
          <a:spLocks noChangeShapeType="1"/>
        </xdr:cNvSpPr>
      </xdr:nvSpPr>
      <xdr:spPr>
        <a:xfrm>
          <a:off x="3770630" y="27527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38100</xdr:rowOff>
    </xdr:from>
    <xdr:to>
      <xdr:col>5</xdr:col>
      <xdr:colOff>95250</xdr:colOff>
      <xdr:row>16</xdr:row>
      <xdr:rowOff>38100</xdr:rowOff>
    </xdr:to>
    <xdr:sp>
      <xdr:nvSpPr>
        <xdr:cNvPr id="69" name="Line 27"/>
        <xdr:cNvSpPr>
          <a:spLocks noChangeShapeType="1"/>
        </xdr:cNvSpPr>
      </xdr:nvSpPr>
      <xdr:spPr>
        <a:xfrm>
          <a:off x="3532505" y="3152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16</xdr:row>
      <xdr:rowOff>38100</xdr:rowOff>
    </xdr:from>
    <xdr:to>
      <xdr:col>5</xdr:col>
      <xdr:colOff>314325</xdr:colOff>
      <xdr:row>16</xdr:row>
      <xdr:rowOff>38100</xdr:rowOff>
    </xdr:to>
    <xdr:sp>
      <xdr:nvSpPr>
        <xdr:cNvPr id="70" name="Line 28"/>
        <xdr:cNvSpPr>
          <a:spLocks noChangeShapeType="1"/>
        </xdr:cNvSpPr>
      </xdr:nvSpPr>
      <xdr:spPr>
        <a:xfrm>
          <a:off x="3761105" y="3152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71" name="Line 29"/>
        <xdr:cNvSpPr>
          <a:spLocks noChangeShapeType="1"/>
        </xdr:cNvSpPr>
      </xdr:nvSpPr>
      <xdr:spPr>
        <a:xfrm>
          <a:off x="3703955" y="3352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16</xdr:row>
      <xdr:rowOff>19050</xdr:rowOff>
    </xdr:from>
    <xdr:to>
      <xdr:col>5</xdr:col>
      <xdr:colOff>95250</xdr:colOff>
      <xdr:row>16</xdr:row>
      <xdr:rowOff>19050</xdr:rowOff>
    </xdr:to>
    <xdr:sp>
      <xdr:nvSpPr>
        <xdr:cNvPr id="72" name="Line 31"/>
        <xdr:cNvSpPr>
          <a:spLocks noChangeShapeType="1"/>
        </xdr:cNvSpPr>
      </xdr:nvSpPr>
      <xdr:spPr>
        <a:xfrm>
          <a:off x="3532505" y="3133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85725</xdr:colOff>
      <xdr:row>15</xdr:row>
      <xdr:rowOff>38100</xdr:rowOff>
    </xdr:to>
    <xdr:sp>
      <xdr:nvSpPr>
        <xdr:cNvPr id="73" name="Line 32"/>
        <xdr:cNvSpPr>
          <a:spLocks noChangeShapeType="1"/>
        </xdr:cNvSpPr>
      </xdr:nvSpPr>
      <xdr:spPr>
        <a:xfrm>
          <a:off x="3522980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85725</xdr:colOff>
      <xdr:row>15</xdr:row>
      <xdr:rowOff>19050</xdr:rowOff>
    </xdr:to>
    <xdr:sp>
      <xdr:nvSpPr>
        <xdr:cNvPr id="74" name="Line 33"/>
        <xdr:cNvSpPr>
          <a:spLocks noChangeShapeType="1"/>
        </xdr:cNvSpPr>
      </xdr:nvSpPr>
      <xdr:spPr>
        <a:xfrm>
          <a:off x="3522980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15</xdr:row>
      <xdr:rowOff>38100</xdr:rowOff>
    </xdr:from>
    <xdr:to>
      <xdr:col>5</xdr:col>
      <xdr:colOff>323850</xdr:colOff>
      <xdr:row>15</xdr:row>
      <xdr:rowOff>38100</xdr:rowOff>
    </xdr:to>
    <xdr:sp>
      <xdr:nvSpPr>
        <xdr:cNvPr id="75" name="Line 34"/>
        <xdr:cNvSpPr>
          <a:spLocks noChangeShapeType="1"/>
        </xdr:cNvSpPr>
      </xdr:nvSpPr>
      <xdr:spPr>
        <a:xfrm>
          <a:off x="3770630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>
      <xdr:nvSpPr>
        <xdr:cNvPr id="76" name="Line 44"/>
        <xdr:cNvSpPr>
          <a:spLocks noChangeShapeType="1"/>
        </xdr:cNvSpPr>
      </xdr:nvSpPr>
      <xdr:spPr>
        <a:xfrm>
          <a:off x="3532505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>
      <xdr:nvSpPr>
        <xdr:cNvPr id="77" name="Line 45"/>
        <xdr:cNvSpPr>
          <a:spLocks noChangeShapeType="1"/>
        </xdr:cNvSpPr>
      </xdr:nvSpPr>
      <xdr:spPr>
        <a:xfrm>
          <a:off x="3761105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>
      <xdr:nvSpPr>
        <xdr:cNvPr id="78" name="Line 46"/>
        <xdr:cNvSpPr>
          <a:spLocks noChangeShapeType="1"/>
        </xdr:cNvSpPr>
      </xdr:nvSpPr>
      <xdr:spPr>
        <a:xfrm>
          <a:off x="3703955" y="31527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79" name="Line 47"/>
        <xdr:cNvSpPr>
          <a:spLocks noChangeShapeType="1"/>
        </xdr:cNvSpPr>
      </xdr:nvSpPr>
      <xdr:spPr>
        <a:xfrm>
          <a:off x="3694430" y="33528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>
      <xdr:nvSpPr>
        <xdr:cNvPr id="80" name="Line 48"/>
        <xdr:cNvSpPr>
          <a:spLocks noChangeShapeType="1"/>
        </xdr:cNvSpPr>
      </xdr:nvSpPr>
      <xdr:spPr>
        <a:xfrm>
          <a:off x="3532505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>
      <xdr:nvSpPr>
        <xdr:cNvPr id="81" name="Line 49"/>
        <xdr:cNvSpPr>
          <a:spLocks noChangeShapeType="1"/>
        </xdr:cNvSpPr>
      </xdr:nvSpPr>
      <xdr:spPr>
        <a:xfrm>
          <a:off x="3522980" y="2752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>
      <xdr:nvSpPr>
        <xdr:cNvPr id="82" name="Line 50"/>
        <xdr:cNvSpPr>
          <a:spLocks noChangeShapeType="1"/>
        </xdr:cNvSpPr>
      </xdr:nvSpPr>
      <xdr:spPr>
        <a:xfrm>
          <a:off x="3522980" y="2733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>
      <xdr:nvSpPr>
        <xdr:cNvPr id="83" name="Line 51"/>
        <xdr:cNvSpPr>
          <a:spLocks noChangeShapeType="1"/>
        </xdr:cNvSpPr>
      </xdr:nvSpPr>
      <xdr:spPr>
        <a:xfrm>
          <a:off x="3770630" y="27527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95250</xdr:colOff>
      <xdr:row>15</xdr:row>
      <xdr:rowOff>38100</xdr:rowOff>
    </xdr:to>
    <xdr:sp>
      <xdr:nvSpPr>
        <xdr:cNvPr id="84" name="Line 64"/>
        <xdr:cNvSpPr>
          <a:spLocks noChangeShapeType="1"/>
        </xdr:cNvSpPr>
      </xdr:nvSpPr>
      <xdr:spPr>
        <a:xfrm>
          <a:off x="3532505" y="29527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257175</xdr:colOff>
      <xdr:row>15</xdr:row>
      <xdr:rowOff>38100</xdr:rowOff>
    </xdr:from>
    <xdr:to>
      <xdr:col>5</xdr:col>
      <xdr:colOff>314325</xdr:colOff>
      <xdr:row>15</xdr:row>
      <xdr:rowOff>38100</xdr:rowOff>
    </xdr:to>
    <xdr:sp>
      <xdr:nvSpPr>
        <xdr:cNvPr id="85" name="Line 65"/>
        <xdr:cNvSpPr>
          <a:spLocks noChangeShapeType="1"/>
        </xdr:cNvSpPr>
      </xdr:nvSpPr>
      <xdr:spPr>
        <a:xfrm>
          <a:off x="3761105" y="29527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200025</xdr:colOff>
      <xdr:row>16</xdr:row>
      <xdr:rowOff>38100</xdr:rowOff>
    </xdr:from>
    <xdr:to>
      <xdr:col>5</xdr:col>
      <xdr:colOff>247650</xdr:colOff>
      <xdr:row>16</xdr:row>
      <xdr:rowOff>38100</xdr:rowOff>
    </xdr:to>
    <xdr:sp>
      <xdr:nvSpPr>
        <xdr:cNvPr id="86" name="Line 66"/>
        <xdr:cNvSpPr>
          <a:spLocks noChangeShapeType="1"/>
        </xdr:cNvSpPr>
      </xdr:nvSpPr>
      <xdr:spPr>
        <a:xfrm>
          <a:off x="3703955" y="31527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5</xdr:col>
      <xdr:colOff>247650</xdr:colOff>
      <xdr:row>17</xdr:row>
      <xdr:rowOff>38100</xdr:rowOff>
    </xdr:to>
    <xdr:sp>
      <xdr:nvSpPr>
        <xdr:cNvPr id="87" name="Line 67"/>
        <xdr:cNvSpPr>
          <a:spLocks noChangeShapeType="1"/>
        </xdr:cNvSpPr>
      </xdr:nvSpPr>
      <xdr:spPr>
        <a:xfrm>
          <a:off x="3694430" y="33528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28575</xdr:colOff>
      <xdr:row>15</xdr:row>
      <xdr:rowOff>19050</xdr:rowOff>
    </xdr:from>
    <xdr:to>
      <xdr:col>5</xdr:col>
      <xdr:colOff>95250</xdr:colOff>
      <xdr:row>15</xdr:row>
      <xdr:rowOff>19050</xdr:rowOff>
    </xdr:to>
    <xdr:sp>
      <xdr:nvSpPr>
        <xdr:cNvPr id="88" name="Line 68"/>
        <xdr:cNvSpPr>
          <a:spLocks noChangeShapeType="1"/>
        </xdr:cNvSpPr>
      </xdr:nvSpPr>
      <xdr:spPr>
        <a:xfrm>
          <a:off x="3532505" y="29337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38100</xdr:rowOff>
    </xdr:from>
    <xdr:to>
      <xdr:col>5</xdr:col>
      <xdr:colOff>85725</xdr:colOff>
      <xdr:row>14</xdr:row>
      <xdr:rowOff>38100</xdr:rowOff>
    </xdr:to>
    <xdr:sp>
      <xdr:nvSpPr>
        <xdr:cNvPr id="89" name="Line 69"/>
        <xdr:cNvSpPr>
          <a:spLocks noChangeShapeType="1"/>
        </xdr:cNvSpPr>
      </xdr:nvSpPr>
      <xdr:spPr>
        <a:xfrm>
          <a:off x="3522980" y="2752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85725</xdr:colOff>
      <xdr:row>14</xdr:row>
      <xdr:rowOff>19050</xdr:rowOff>
    </xdr:to>
    <xdr:sp>
      <xdr:nvSpPr>
        <xdr:cNvPr id="90" name="Line 70"/>
        <xdr:cNvSpPr>
          <a:spLocks noChangeShapeType="1"/>
        </xdr:cNvSpPr>
      </xdr:nvSpPr>
      <xdr:spPr>
        <a:xfrm>
          <a:off x="3522980" y="2733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323850</xdr:colOff>
      <xdr:row>14</xdr:row>
      <xdr:rowOff>38100</xdr:rowOff>
    </xdr:to>
    <xdr:sp>
      <xdr:nvSpPr>
        <xdr:cNvPr id="91" name="Line 71"/>
        <xdr:cNvSpPr>
          <a:spLocks noChangeShapeType="1"/>
        </xdr:cNvSpPr>
      </xdr:nvSpPr>
      <xdr:spPr>
        <a:xfrm>
          <a:off x="3770630" y="27527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46264</xdr:colOff>
      <xdr:row>35</xdr:row>
      <xdr:rowOff>178254</xdr:rowOff>
    </xdr:from>
    <xdr:to>
      <xdr:col>13</xdr:col>
      <xdr:colOff>136071</xdr:colOff>
      <xdr:row>44</xdr:row>
      <xdr:rowOff>178254</xdr:rowOff>
    </xdr:to>
    <xdr:graphicFrame>
      <xdr:nvGraphicFramePr>
        <xdr:cNvPr id="92" name="图表 91"/>
        <xdr:cNvGraphicFramePr/>
      </xdr:nvGraphicFramePr>
      <xdr:xfrm>
        <a:off x="45720" y="6064250"/>
        <a:ext cx="10390505" cy="1800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285748</xdr:colOff>
      <xdr:row>27</xdr:row>
      <xdr:rowOff>326570</xdr:rowOff>
    </xdr:from>
    <xdr:to>
      <xdr:col>12</xdr:col>
      <xdr:colOff>677634</xdr:colOff>
      <xdr:row>27</xdr:row>
      <xdr:rowOff>326570</xdr:rowOff>
    </xdr:to>
    <xdr:cxnSp>
      <xdr:nvCxnSpPr>
        <xdr:cNvPr id="39" name="直接连接符 38"/>
        <xdr:cNvCxnSpPr/>
      </xdr:nvCxnSpPr>
      <xdr:spPr>
        <a:xfrm flipV="1">
          <a:off x="605790" y="4450715"/>
          <a:ext cx="9675495" cy="0"/>
        </a:xfrm>
        <a:prstGeom prst="line">
          <a:avLst/>
        </a:prstGeom>
        <a:ln w="15875">
          <a:solidFill>
            <a:srgbClr val="FF0000">
              <a:alpha val="81000"/>
            </a:srgbClr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604157</xdr:colOff>
      <xdr:row>46</xdr:row>
      <xdr:rowOff>38100</xdr:rowOff>
    </xdr:from>
    <xdr:to>
      <xdr:col>11</xdr:col>
      <xdr:colOff>51253</xdr:colOff>
      <xdr:row>48</xdr:row>
      <xdr:rowOff>169545</xdr:rowOff>
    </xdr:to>
    <xdr:pic>
      <xdr:nvPicPr>
        <xdr:cNvPr id="94" name="图片 93"/>
        <xdr:cNvPicPr/>
      </xdr:nvPicPr>
      <xdr:blipFill>
        <a:blip r:embed="rId3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0345" y="8124825"/>
          <a:ext cx="986790" cy="531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0.05198</cdr:x>
      <cdr:y>0.71097</cdr:y>
    </cdr:from>
    <cdr:to>
      <cdr:x>0.9868</cdr:x>
      <cdr:y>0.71097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540660" y="1439531"/>
          <a:ext cx="9723342" cy="0"/>
        </a:xfrm>
        <a:prstGeom xmlns:a="http://schemas.openxmlformats.org/drawingml/2006/main" prst="line">
          <a:avLst/>
        </a:prstGeom>
        <a:ln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0.05788</cdr:x>
      <cdr:y>0.50008</cdr:y>
    </cdr:from>
    <cdr:to>
      <cdr:x>0.9927</cdr:x>
      <cdr:y>0.50008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602024" y="1012525"/>
          <a:ext cx="9723342" cy="0"/>
        </a:xfrm>
        <a:prstGeom xmlns:a="http://schemas.openxmlformats.org/drawingml/2006/main" prst="line">
          <a:avLst/>
        </a:prstGeom>
        <a:ln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0.04144</cdr:x>
      <cdr:y>0.5433</cdr:y>
    </cdr:from>
    <cdr:to>
      <cdr:x>0.98109</cdr:x>
      <cdr:y>0.5433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430730" y="931495"/>
          <a:ext cx="9765910" cy="0"/>
        </a:xfrm>
        <a:prstGeom xmlns:a="http://schemas.openxmlformats.org/drawingml/2006/main" prst="line">
          <a:avLst/>
        </a:prstGeom>
        <a:ln w="15875">
          <a:solidFill>
            <a:srgbClr val="00B05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0.0422</cdr:x>
      <cdr:y>0.28404</cdr:y>
    </cdr:from>
    <cdr:to>
      <cdr:x>0.98186</cdr:x>
      <cdr:y>0.28404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438628" y="486983"/>
          <a:ext cx="9766014" cy="0"/>
        </a:xfrm>
        <a:prstGeom xmlns:a="http://schemas.openxmlformats.org/drawingml/2006/main" prst="line">
          <a:avLst/>
        </a:prstGeom>
        <a:ln w="15875">
          <a:solidFill>
            <a:srgbClr val="FF0000">
              <a:alpha val="81000"/>
            </a:srgbClr>
          </a:solidFill>
        </a:ln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abSelected="1" topLeftCell="G32" workbookViewId="0">
      <selection activeCell="K15" sqref="K15"/>
    </sheetView>
  </sheetViews>
  <sheetFormatPr defaultColWidth="9" defaultRowHeight="15.75"/>
  <cols>
    <col min="1" max="1" width="4.20833333333333" style="2" customWidth="1"/>
    <col min="2" max="2" width="4.5" style="2" customWidth="1"/>
    <col min="3" max="3" width="11.8583333333333" style="2" customWidth="1"/>
    <col min="4" max="7" width="12.7083333333333" style="2" customWidth="1"/>
    <col min="8" max="8" width="11.8583333333333" style="2" customWidth="1"/>
    <col min="9" max="9" width="11.7083333333333" style="2" customWidth="1"/>
    <col min="10" max="10" width="10.1416666666667" style="2" customWidth="1"/>
    <col min="11" max="11" width="10.0666666666667" style="2" customWidth="1"/>
    <col min="12" max="12" width="10.8583333333333" style="2" customWidth="1"/>
    <col min="13" max="14" width="9.14166666666667" style="2" customWidth="1"/>
    <col min="15" max="17" width="8.64166666666667" style="2" customWidth="1"/>
    <col min="18" max="16384" width="9" style="2"/>
  </cols>
  <sheetData>
    <row r="1" ht="24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6.5" spans="1:14">
      <c r="A2" s="4" t="s">
        <v>1</v>
      </c>
      <c r="B2" s="5"/>
      <c r="C2" s="5" t="s">
        <v>2</v>
      </c>
      <c r="D2" s="5"/>
      <c r="E2" s="6"/>
      <c r="F2" s="5" t="s">
        <v>3</v>
      </c>
      <c r="G2" s="5"/>
      <c r="H2" s="7" t="s">
        <v>4</v>
      </c>
      <c r="I2" s="45"/>
      <c r="J2" s="6"/>
      <c r="K2" s="46" t="s">
        <v>5</v>
      </c>
      <c r="L2" s="46"/>
      <c r="M2" s="46"/>
      <c r="N2" s="47"/>
    </row>
    <row r="3" spans="1:14">
      <c r="A3" s="4" t="s">
        <v>6</v>
      </c>
      <c r="B3" s="5"/>
      <c r="C3" s="5" t="s">
        <v>7</v>
      </c>
      <c r="D3" s="5"/>
      <c r="E3" s="6"/>
      <c r="F3" s="5" t="s">
        <v>8</v>
      </c>
      <c r="G3" s="5"/>
      <c r="H3" s="7" t="s">
        <v>9</v>
      </c>
      <c r="I3" s="7"/>
      <c r="J3" s="6"/>
      <c r="K3" s="5"/>
      <c r="L3" s="5"/>
      <c r="M3" s="5"/>
      <c r="N3" s="48"/>
    </row>
    <row r="4" spans="1:14">
      <c r="A4" s="8" t="s">
        <v>10</v>
      </c>
      <c r="B4" s="9"/>
      <c r="C4" s="10">
        <v>44557</v>
      </c>
      <c r="D4" s="10">
        <v>44576</v>
      </c>
      <c r="E4" s="10" t="s">
        <v>11</v>
      </c>
      <c r="F4" s="10" t="s">
        <v>12</v>
      </c>
      <c r="G4" s="10" t="s">
        <v>13</v>
      </c>
      <c r="H4" s="10">
        <v>44626</v>
      </c>
      <c r="I4" s="10">
        <v>44641</v>
      </c>
      <c r="J4" s="10">
        <v>44716</v>
      </c>
      <c r="K4" s="10">
        <v>44732</v>
      </c>
      <c r="L4" s="10"/>
      <c r="M4" s="49"/>
      <c r="N4" s="50"/>
    </row>
    <row r="5" hidden="1" spans="1:14">
      <c r="A5" s="8" t="s">
        <v>14</v>
      </c>
      <c r="B5" s="9"/>
      <c r="C5" s="11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51"/>
    </row>
    <row r="6" spans="1:14">
      <c r="A6" s="8" t="s">
        <v>15</v>
      </c>
      <c r="B6" s="9"/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12" t="s">
        <v>16</v>
      </c>
      <c r="I6" s="12" t="s">
        <v>16</v>
      </c>
      <c r="J6" s="12" t="s">
        <v>16</v>
      </c>
      <c r="K6" s="12" t="s">
        <v>16</v>
      </c>
      <c r="L6" s="14"/>
      <c r="M6" s="12"/>
      <c r="N6" s="52"/>
    </row>
    <row r="7" spans="1:17">
      <c r="A7" s="13" t="s">
        <v>17</v>
      </c>
      <c r="B7" s="9">
        <v>1</v>
      </c>
      <c r="C7" s="14">
        <v>1996</v>
      </c>
      <c r="D7" s="14">
        <v>1998</v>
      </c>
      <c r="E7" s="14">
        <v>2000</v>
      </c>
      <c r="F7" s="14">
        <v>1999</v>
      </c>
      <c r="G7" s="14">
        <v>1993</v>
      </c>
      <c r="H7" s="14">
        <v>2003</v>
      </c>
      <c r="I7" s="14">
        <v>1997</v>
      </c>
      <c r="J7" s="14">
        <v>1997</v>
      </c>
      <c r="K7" s="14">
        <v>1997</v>
      </c>
      <c r="L7" s="14"/>
      <c r="M7" s="53"/>
      <c r="N7" s="54"/>
      <c r="O7" s="55"/>
      <c r="P7" s="55"/>
      <c r="Q7" s="55"/>
    </row>
    <row r="8" spans="1:17">
      <c r="A8" s="13"/>
      <c r="B8" s="9">
        <v>2</v>
      </c>
      <c r="C8" s="14">
        <v>1995</v>
      </c>
      <c r="D8" s="14">
        <v>1997</v>
      </c>
      <c r="E8" s="14">
        <v>1995</v>
      </c>
      <c r="F8" s="14">
        <v>1997</v>
      </c>
      <c r="G8" s="14">
        <v>1998</v>
      </c>
      <c r="H8" s="14">
        <v>1996</v>
      </c>
      <c r="I8" s="14">
        <v>2001</v>
      </c>
      <c r="J8" s="14">
        <v>2005</v>
      </c>
      <c r="K8" s="14">
        <v>2001</v>
      </c>
      <c r="L8" s="14"/>
      <c r="M8" s="53"/>
      <c r="N8" s="54"/>
      <c r="O8" s="55"/>
      <c r="P8" s="55"/>
      <c r="Q8" s="55"/>
    </row>
    <row r="9" spans="1:17">
      <c r="A9" s="13"/>
      <c r="B9" s="9">
        <v>3</v>
      </c>
      <c r="C9" s="14">
        <v>1995</v>
      </c>
      <c r="D9" s="14">
        <v>2008</v>
      </c>
      <c r="E9" s="14">
        <v>1996</v>
      </c>
      <c r="F9" s="14">
        <v>2001</v>
      </c>
      <c r="G9" s="14">
        <v>1997</v>
      </c>
      <c r="H9" s="14">
        <v>2000</v>
      </c>
      <c r="I9" s="14">
        <v>2002</v>
      </c>
      <c r="J9" s="14">
        <v>1998</v>
      </c>
      <c r="K9" s="14">
        <v>2002</v>
      </c>
      <c r="L9" s="14"/>
      <c r="M9" s="53"/>
      <c r="N9" s="54"/>
      <c r="O9" s="55"/>
      <c r="P9" s="55"/>
      <c r="Q9" s="55"/>
    </row>
    <row r="10" spans="1:17">
      <c r="A10" s="13"/>
      <c r="B10" s="9">
        <v>4</v>
      </c>
      <c r="C10" s="14">
        <v>1997</v>
      </c>
      <c r="D10" s="14">
        <v>1998</v>
      </c>
      <c r="E10" s="14">
        <v>2001</v>
      </c>
      <c r="F10" s="14">
        <v>2002</v>
      </c>
      <c r="G10" s="14">
        <v>1995</v>
      </c>
      <c r="H10" s="14">
        <v>1999</v>
      </c>
      <c r="I10" s="14">
        <v>1996</v>
      </c>
      <c r="J10" s="14">
        <v>1997</v>
      </c>
      <c r="K10" s="14">
        <v>1998</v>
      </c>
      <c r="L10" s="14"/>
      <c r="M10" s="56"/>
      <c r="N10" s="57"/>
      <c r="O10" s="58"/>
      <c r="P10" s="58"/>
      <c r="Q10" s="58"/>
    </row>
    <row r="11" spans="1:17">
      <c r="A11" s="13"/>
      <c r="B11" s="15">
        <v>5</v>
      </c>
      <c r="C11" s="14">
        <v>1998</v>
      </c>
      <c r="D11" s="14">
        <v>1995</v>
      </c>
      <c r="E11" s="14">
        <v>1996</v>
      </c>
      <c r="F11" s="14">
        <v>1999</v>
      </c>
      <c r="G11" s="14">
        <v>2002</v>
      </c>
      <c r="H11" s="14">
        <v>1998</v>
      </c>
      <c r="I11" s="14">
        <v>1994</v>
      </c>
      <c r="J11" s="14">
        <v>2001</v>
      </c>
      <c r="K11" s="14">
        <v>2002</v>
      </c>
      <c r="L11" s="14"/>
      <c r="M11" s="56"/>
      <c r="N11" s="57"/>
      <c r="O11" s="58"/>
      <c r="P11" s="58"/>
      <c r="Q11" s="58"/>
    </row>
    <row r="12" s="1" customFormat="1" spans="1:17">
      <c r="A12" s="16" t="s">
        <v>18</v>
      </c>
      <c r="B12" s="17"/>
      <c r="C12" s="18">
        <f>IF(SUM(C7:C11)=0,"",AVERAGE(C7:C11))</f>
        <v>1996.2</v>
      </c>
      <c r="D12" s="18">
        <f t="shared" ref="D12:N12" si="0">IF(SUM(D7:D11)=0,"",AVERAGE(D7:D11))</f>
        <v>1999.2</v>
      </c>
      <c r="E12" s="18">
        <f t="shared" si="0"/>
        <v>1997.6</v>
      </c>
      <c r="F12" s="18">
        <f t="shared" si="0"/>
        <v>1999.6</v>
      </c>
      <c r="G12" s="18">
        <f t="shared" si="0"/>
        <v>1997</v>
      </c>
      <c r="H12" s="18">
        <f t="shared" si="0"/>
        <v>1999.2</v>
      </c>
      <c r="I12" s="18">
        <f t="shared" ref="I12:L12" si="1">IF(SUM(I7:I11)=0,"",AVERAGE(I7:I11))</f>
        <v>1998</v>
      </c>
      <c r="J12" s="18">
        <f t="shared" si="1"/>
        <v>1999.6</v>
      </c>
      <c r="K12" s="18">
        <f t="shared" si="1"/>
        <v>2000</v>
      </c>
      <c r="L12" s="18"/>
      <c r="M12" s="59" t="str">
        <f t="shared" si="0"/>
        <v/>
      </c>
      <c r="N12" s="59" t="str">
        <f t="shared" si="0"/>
        <v/>
      </c>
      <c r="O12" s="24"/>
      <c r="P12" s="24"/>
      <c r="Q12" s="24"/>
    </row>
    <row r="13" s="1" customFormat="1" spans="1:17">
      <c r="A13" s="16" t="s">
        <v>19</v>
      </c>
      <c r="B13" s="17"/>
      <c r="C13" s="18">
        <f>MAX(C7:C11)-MIN(C7:C11)</f>
        <v>3</v>
      </c>
      <c r="D13" s="18">
        <f t="shared" ref="D13:H13" si="2">MAX(D7:D11)-MIN(D7:D11)</f>
        <v>13</v>
      </c>
      <c r="E13" s="18">
        <f t="shared" si="2"/>
        <v>6</v>
      </c>
      <c r="F13" s="18">
        <f t="shared" si="2"/>
        <v>5</v>
      </c>
      <c r="G13" s="18">
        <f t="shared" si="2"/>
        <v>9</v>
      </c>
      <c r="H13" s="18">
        <f t="shared" si="2"/>
        <v>7</v>
      </c>
      <c r="I13" s="18">
        <f t="shared" ref="I13:L13" si="3">MAX(I7:I11)-MIN(I7:I11)</f>
        <v>8</v>
      </c>
      <c r="J13" s="18">
        <f t="shared" si="3"/>
        <v>8</v>
      </c>
      <c r="K13" s="18">
        <f t="shared" si="3"/>
        <v>5</v>
      </c>
      <c r="L13" s="18">
        <f t="shared" si="3"/>
        <v>0</v>
      </c>
      <c r="M13" s="59"/>
      <c r="N13" s="60"/>
      <c r="O13" s="61"/>
      <c r="P13" s="61"/>
      <c r="Q13" s="61"/>
    </row>
    <row r="14" s="1" customFormat="1" spans="1:17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62"/>
      <c r="O14" s="63"/>
      <c r="P14" s="63"/>
      <c r="Q14" s="63"/>
    </row>
    <row r="15" s="1" customFormat="1" customHeight="1" spans="1:17">
      <c r="A15" s="22"/>
      <c r="B15" s="23" t="s">
        <v>20</v>
      </c>
      <c r="C15" s="18">
        <f>AVERAGE(C7:N11)</f>
        <v>1998.48888888889</v>
      </c>
      <c r="D15" s="24"/>
      <c r="E15" s="25" t="s">
        <v>21</v>
      </c>
      <c r="F15" s="17"/>
      <c r="G15" s="18">
        <f>C15+J15*C16</f>
        <v>2002.18168888889</v>
      </c>
      <c r="H15" s="24"/>
      <c r="I15" s="25" t="s">
        <v>22</v>
      </c>
      <c r="J15" s="59">
        <v>0.577</v>
      </c>
      <c r="K15" s="63"/>
      <c r="L15" s="64" t="s">
        <v>23</v>
      </c>
      <c r="M15" s="64"/>
      <c r="N15" s="65"/>
      <c r="O15" s="63"/>
      <c r="P15" s="63"/>
      <c r="Q15" s="63"/>
    </row>
    <row r="16" s="1" customFormat="1" customHeight="1" spans="1:17">
      <c r="A16" s="22"/>
      <c r="B16" s="23" t="s">
        <v>24</v>
      </c>
      <c r="C16" s="18">
        <f>AVERAGE(C13:N13)</f>
        <v>6.4</v>
      </c>
      <c r="D16" s="24"/>
      <c r="E16" s="25" t="s">
        <v>25</v>
      </c>
      <c r="F16" s="17"/>
      <c r="G16" s="18">
        <f>C15-J15*C16</f>
        <v>1994.79608888889</v>
      </c>
      <c r="H16" s="24"/>
      <c r="I16" s="25" t="s">
        <v>26</v>
      </c>
      <c r="J16" s="79" t="s">
        <v>27</v>
      </c>
      <c r="K16" s="63"/>
      <c r="L16" s="64"/>
      <c r="M16" s="64"/>
      <c r="N16" s="65"/>
      <c r="O16" s="63"/>
      <c r="P16" s="63"/>
      <c r="Q16" s="63"/>
    </row>
    <row r="17" s="1" customFormat="1" customHeight="1" spans="1:17">
      <c r="A17" s="22"/>
      <c r="B17" s="26"/>
      <c r="C17" s="24"/>
      <c r="D17" s="24"/>
      <c r="E17" s="25" t="s">
        <v>28</v>
      </c>
      <c r="F17" s="17"/>
      <c r="G17" s="18">
        <f>J17*C16</f>
        <v>13.5296</v>
      </c>
      <c r="H17" s="24"/>
      <c r="I17" s="25" t="s">
        <v>29</v>
      </c>
      <c r="J17" s="17">
        <v>2.114</v>
      </c>
      <c r="K17" s="26"/>
      <c r="L17" s="64"/>
      <c r="M17" s="64"/>
      <c r="N17" s="65"/>
      <c r="O17" s="63"/>
      <c r="P17" s="63"/>
      <c r="Q17" s="63"/>
    </row>
    <row r="18" s="1" customFormat="1" customHeight="1" spans="1:17">
      <c r="A18" s="22"/>
      <c r="B18" s="26"/>
      <c r="C18" s="24"/>
      <c r="D18" s="24"/>
      <c r="E18" s="25" t="s">
        <v>30</v>
      </c>
      <c r="F18" s="17"/>
      <c r="G18" s="80" t="s">
        <v>27</v>
      </c>
      <c r="H18" s="24"/>
      <c r="I18" s="24"/>
      <c r="J18" s="26"/>
      <c r="K18" s="26"/>
      <c r="L18" s="64"/>
      <c r="M18" s="64"/>
      <c r="N18" s="65"/>
      <c r="O18" s="63"/>
      <c r="P18" s="63"/>
      <c r="Q18" s="63"/>
    </row>
    <row r="19" hidden="1" spans="1:17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6"/>
      <c r="O19" s="67"/>
      <c r="P19" s="67"/>
      <c r="Q19" s="67"/>
    </row>
    <row r="20" hidden="1" spans="1:17">
      <c r="A20" s="30" t="s">
        <v>31</v>
      </c>
      <c r="B20" s="28"/>
      <c r="C20" s="31">
        <f>C15</f>
        <v>1998.48888888889</v>
      </c>
      <c r="D20" s="32">
        <f t="shared" ref="D20:N25" si="4">$C20</f>
        <v>1998.48888888889</v>
      </c>
      <c r="E20" s="32">
        <f t="shared" si="4"/>
        <v>1998.48888888889</v>
      </c>
      <c r="F20" s="32">
        <f t="shared" si="4"/>
        <v>1998.48888888889</v>
      </c>
      <c r="G20" s="32">
        <f t="shared" si="4"/>
        <v>1998.48888888889</v>
      </c>
      <c r="H20" s="32">
        <f t="shared" si="4"/>
        <v>1998.48888888889</v>
      </c>
      <c r="I20" s="32">
        <f t="shared" si="4"/>
        <v>1998.48888888889</v>
      </c>
      <c r="J20" s="32">
        <f t="shared" si="4"/>
        <v>1998.48888888889</v>
      </c>
      <c r="K20" s="32">
        <f t="shared" si="4"/>
        <v>1998.48888888889</v>
      </c>
      <c r="L20" s="32">
        <f t="shared" si="4"/>
        <v>1998.48888888889</v>
      </c>
      <c r="M20" s="32">
        <f t="shared" si="4"/>
        <v>1998.48888888889</v>
      </c>
      <c r="N20" s="68">
        <f t="shared" si="4"/>
        <v>1998.48888888889</v>
      </c>
      <c r="O20" s="69"/>
      <c r="P20" s="69"/>
      <c r="Q20" s="69"/>
    </row>
    <row r="21" hidden="1" spans="1:17">
      <c r="A21" s="30" t="s">
        <v>32</v>
      </c>
      <c r="B21" s="28"/>
      <c r="C21" s="33">
        <f>G15</f>
        <v>2002.18168888889</v>
      </c>
      <c r="D21" s="33">
        <f>$C21</f>
        <v>2002.18168888889</v>
      </c>
      <c r="E21" s="33">
        <f t="shared" si="4"/>
        <v>2002.18168888889</v>
      </c>
      <c r="F21" s="33">
        <f t="shared" si="4"/>
        <v>2002.18168888889</v>
      </c>
      <c r="G21" s="33">
        <f t="shared" si="4"/>
        <v>2002.18168888889</v>
      </c>
      <c r="H21" s="33">
        <f t="shared" si="4"/>
        <v>2002.18168888889</v>
      </c>
      <c r="I21" s="33">
        <f t="shared" si="4"/>
        <v>2002.18168888889</v>
      </c>
      <c r="J21" s="33">
        <f t="shared" si="4"/>
        <v>2002.18168888889</v>
      </c>
      <c r="K21" s="33">
        <f t="shared" si="4"/>
        <v>2002.18168888889</v>
      </c>
      <c r="L21" s="33">
        <f t="shared" si="4"/>
        <v>2002.18168888889</v>
      </c>
      <c r="M21" s="33">
        <f t="shared" si="4"/>
        <v>2002.18168888889</v>
      </c>
      <c r="N21" s="70">
        <f t="shared" si="4"/>
        <v>2002.18168888889</v>
      </c>
      <c r="O21" s="71"/>
      <c r="P21" s="71"/>
      <c r="Q21" s="71"/>
    </row>
    <row r="22" hidden="1" spans="1:17">
      <c r="A22" s="30" t="s">
        <v>33</v>
      </c>
      <c r="B22" s="28"/>
      <c r="C22" s="33">
        <f>G16</f>
        <v>1994.79608888889</v>
      </c>
      <c r="D22" s="33">
        <f t="shared" si="4"/>
        <v>1994.79608888889</v>
      </c>
      <c r="E22" s="33">
        <f t="shared" si="4"/>
        <v>1994.79608888889</v>
      </c>
      <c r="F22" s="33">
        <f t="shared" si="4"/>
        <v>1994.79608888889</v>
      </c>
      <c r="G22" s="33">
        <f t="shared" si="4"/>
        <v>1994.79608888889</v>
      </c>
      <c r="H22" s="33">
        <f t="shared" si="4"/>
        <v>1994.79608888889</v>
      </c>
      <c r="I22" s="33">
        <f t="shared" si="4"/>
        <v>1994.79608888889</v>
      </c>
      <c r="J22" s="33">
        <f t="shared" si="4"/>
        <v>1994.79608888889</v>
      </c>
      <c r="K22" s="33">
        <f t="shared" si="4"/>
        <v>1994.79608888889</v>
      </c>
      <c r="L22" s="33">
        <f t="shared" si="4"/>
        <v>1994.79608888889</v>
      </c>
      <c r="M22" s="33">
        <f t="shared" si="4"/>
        <v>1994.79608888889</v>
      </c>
      <c r="N22" s="70">
        <f t="shared" si="4"/>
        <v>1994.79608888889</v>
      </c>
      <c r="O22" s="71"/>
      <c r="P22" s="71"/>
      <c r="Q22" s="71"/>
    </row>
    <row r="23" hidden="1" spans="1:17">
      <c r="A23" s="30" t="s">
        <v>34</v>
      </c>
      <c r="B23" s="28"/>
      <c r="C23" s="33">
        <f>C16</f>
        <v>6.4</v>
      </c>
      <c r="D23" s="32">
        <f t="shared" si="4"/>
        <v>6.4</v>
      </c>
      <c r="E23" s="32">
        <f t="shared" si="4"/>
        <v>6.4</v>
      </c>
      <c r="F23" s="32">
        <f t="shared" si="4"/>
        <v>6.4</v>
      </c>
      <c r="G23" s="32">
        <f t="shared" si="4"/>
        <v>6.4</v>
      </c>
      <c r="H23" s="32">
        <f t="shared" si="4"/>
        <v>6.4</v>
      </c>
      <c r="I23" s="32">
        <f t="shared" si="4"/>
        <v>6.4</v>
      </c>
      <c r="J23" s="32">
        <f t="shared" si="4"/>
        <v>6.4</v>
      </c>
      <c r="K23" s="32">
        <f t="shared" si="4"/>
        <v>6.4</v>
      </c>
      <c r="L23" s="32">
        <f t="shared" si="4"/>
        <v>6.4</v>
      </c>
      <c r="M23" s="32">
        <f t="shared" si="4"/>
        <v>6.4</v>
      </c>
      <c r="N23" s="68">
        <f t="shared" si="4"/>
        <v>6.4</v>
      </c>
      <c r="O23" s="69"/>
      <c r="P23" s="69"/>
      <c r="Q23" s="69"/>
    </row>
    <row r="24" hidden="1" spans="1:17">
      <c r="A24" s="30" t="s">
        <v>35</v>
      </c>
      <c r="B24" s="28"/>
      <c r="C24" s="33">
        <f>G17</f>
        <v>13.5296</v>
      </c>
      <c r="D24" s="32">
        <f t="shared" si="4"/>
        <v>13.5296</v>
      </c>
      <c r="E24" s="32">
        <f t="shared" si="4"/>
        <v>13.5296</v>
      </c>
      <c r="F24" s="32">
        <f t="shared" si="4"/>
        <v>13.5296</v>
      </c>
      <c r="G24" s="32">
        <f t="shared" si="4"/>
        <v>13.5296</v>
      </c>
      <c r="H24" s="32">
        <f t="shared" si="4"/>
        <v>13.5296</v>
      </c>
      <c r="I24" s="32">
        <f t="shared" si="4"/>
        <v>13.5296</v>
      </c>
      <c r="J24" s="32">
        <f t="shared" si="4"/>
        <v>13.5296</v>
      </c>
      <c r="K24" s="32">
        <f t="shared" si="4"/>
        <v>13.5296</v>
      </c>
      <c r="L24" s="32">
        <f t="shared" si="4"/>
        <v>13.5296</v>
      </c>
      <c r="M24" s="32">
        <f t="shared" si="4"/>
        <v>13.5296</v>
      </c>
      <c r="N24" s="68">
        <f t="shared" si="4"/>
        <v>13.5296</v>
      </c>
      <c r="O24" s="69"/>
      <c r="P24" s="69"/>
      <c r="Q24" s="69"/>
    </row>
    <row r="25" hidden="1" spans="1:18">
      <c r="A25" s="30" t="s">
        <v>36</v>
      </c>
      <c r="B25" s="28"/>
      <c r="C25" s="33" t="str">
        <f>G18</f>
        <v>--</v>
      </c>
      <c r="D25" s="32" t="str">
        <f t="shared" si="4"/>
        <v>--</v>
      </c>
      <c r="E25" s="32" t="str">
        <f t="shared" si="4"/>
        <v>--</v>
      </c>
      <c r="F25" s="32" t="str">
        <f t="shared" si="4"/>
        <v>--</v>
      </c>
      <c r="G25" s="32" t="str">
        <f t="shared" si="4"/>
        <v>--</v>
      </c>
      <c r="H25" s="32" t="str">
        <f t="shared" si="4"/>
        <v>--</v>
      </c>
      <c r="I25" s="32" t="str">
        <f t="shared" si="4"/>
        <v>--</v>
      </c>
      <c r="J25" s="32" t="str">
        <f t="shared" si="4"/>
        <v>--</v>
      </c>
      <c r="K25" s="32" t="str">
        <f t="shared" si="4"/>
        <v>--</v>
      </c>
      <c r="L25" s="32" t="str">
        <f t="shared" si="4"/>
        <v>--</v>
      </c>
      <c r="M25" s="32" t="str">
        <f t="shared" si="4"/>
        <v>--</v>
      </c>
      <c r="N25" s="68" t="str">
        <f t="shared" si="4"/>
        <v>--</v>
      </c>
      <c r="O25" s="69"/>
      <c r="P25" s="69"/>
      <c r="Q25" s="69"/>
      <c r="R25" s="78"/>
    </row>
    <row r="26" spans="1:14">
      <c r="A26" s="34" t="s">
        <v>37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72"/>
    </row>
    <row r="27" ht="32.25" customHeight="1" spans="1:14">
      <c r="A27" s="36" t="s">
        <v>38</v>
      </c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73"/>
    </row>
    <row r="28" ht="28.5" customHeight="1" spans="1:14">
      <c r="A28" s="3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73"/>
    </row>
    <row r="29" spans="1:14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73"/>
    </row>
    <row r="30" spans="1:14">
      <c r="A30" s="3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73"/>
    </row>
    <row r="31" spans="1:14">
      <c r="A31" s="3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73"/>
    </row>
    <row r="32" spans="1:14">
      <c r="A32" s="3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73"/>
    </row>
    <row r="33" spans="1:14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73"/>
    </row>
    <row r="34" spans="1:14">
      <c r="A34" s="3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73"/>
    </row>
    <row r="35" spans="1:14">
      <c r="A35" s="3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73"/>
    </row>
    <row r="36" spans="1:14">
      <c r="A36" s="3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73"/>
    </row>
    <row r="37" spans="1:14">
      <c r="A37" s="3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73"/>
    </row>
    <row r="38" spans="1:14">
      <c r="A38" s="3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73"/>
    </row>
    <row r="39" spans="1:14">
      <c r="A39" s="3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73"/>
    </row>
    <row r="40" spans="1:14">
      <c r="A40" s="3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73"/>
    </row>
    <row r="41" spans="1:14">
      <c r="A41" s="3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73"/>
    </row>
    <row r="42" spans="1:14">
      <c r="A42" s="3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73"/>
    </row>
    <row r="43" spans="1:14">
      <c r="A43" s="3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73"/>
    </row>
    <row r="44" spans="1:14">
      <c r="A44" s="3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73"/>
    </row>
    <row r="45" spans="1:14">
      <c r="A45" s="3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73"/>
    </row>
    <row r="46" spans="1:14">
      <c r="A46" s="3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73"/>
    </row>
    <row r="47" spans="1:14">
      <c r="A47" s="40" t="s">
        <v>39</v>
      </c>
      <c r="B47" s="41" t="s">
        <v>40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74" t="s">
        <v>38</v>
      </c>
      <c r="N47" s="75"/>
    </row>
    <row r="48" spans="1:14">
      <c r="A48" s="42" t="s">
        <v>41</v>
      </c>
      <c r="B48" s="43" t="s">
        <v>42</v>
      </c>
      <c r="C48" s="43"/>
      <c r="D48" s="43"/>
      <c r="E48" s="43"/>
      <c r="F48" s="43"/>
      <c r="G48" s="43"/>
      <c r="H48" s="43"/>
      <c r="I48" s="43"/>
      <c r="J48" s="43" t="s">
        <v>43</v>
      </c>
      <c r="K48" s="43"/>
      <c r="L48" s="43"/>
      <c r="M48" s="76"/>
      <c r="N48" s="77"/>
    </row>
    <row r="50" spans="2:14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</sheetData>
  <protectedRanges>
    <protectedRange password="CE28" sqref="C7:L11 L6" name="区域2_1"/>
  </protectedRanges>
  <mergeCells count="32">
    <mergeCell ref="A1:N1"/>
    <mergeCell ref="A2:B2"/>
    <mergeCell ref="C2:D2"/>
    <mergeCell ref="F2:G2"/>
    <mergeCell ref="H2:I2"/>
    <mergeCell ref="K2:N2"/>
    <mergeCell ref="A3:B3"/>
    <mergeCell ref="C3:D3"/>
    <mergeCell ref="F3:G3"/>
    <mergeCell ref="H3:I3"/>
    <mergeCell ref="K3:L3"/>
    <mergeCell ref="M3:N3"/>
    <mergeCell ref="A4:B4"/>
    <mergeCell ref="A5:B5"/>
    <mergeCell ref="A6:B6"/>
    <mergeCell ref="A12:B12"/>
    <mergeCell ref="A13:B13"/>
    <mergeCell ref="E15:F15"/>
    <mergeCell ref="E16:F16"/>
    <mergeCell ref="E17:F17"/>
    <mergeCell ref="E18:F18"/>
    <mergeCell ref="A20:B20"/>
    <mergeCell ref="A21:B21"/>
    <mergeCell ref="A22:B22"/>
    <mergeCell ref="A23:B23"/>
    <mergeCell ref="A24:B24"/>
    <mergeCell ref="A25:B25"/>
    <mergeCell ref="A27:B27"/>
    <mergeCell ref="B47:L47"/>
    <mergeCell ref="A7:A11"/>
    <mergeCell ref="M47:N48"/>
    <mergeCell ref="L15:N18"/>
  </mergeCells>
  <conditionalFormatting sqref="C12:L12">
    <cfRule type="cellIs" dxfId="0" priority="3" stopIfTrue="1" operator="notBetween">
      <formula>$G$15</formula>
      <formula>$G$16</formula>
    </cfRule>
  </conditionalFormatting>
  <conditionalFormatting sqref="C13:Q13">
    <cfRule type="cellIs" dxfId="1" priority="4" stopIfTrue="1" operator="notBetween">
      <formula>$G$17</formula>
      <formula>$G$18</formula>
    </cfRule>
  </conditionalFormatting>
  <pageMargins left="0.86" right="0.196850393700787" top="0.44" bottom="0.196850393700787" header="0.47" footer="0.31496062992126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win8</cp:lastModifiedBy>
  <dcterms:created xsi:type="dcterms:W3CDTF">1996-12-17T01:32:00Z</dcterms:created>
  <cp:lastPrinted>2011-11-08T06:37:00Z</cp:lastPrinted>
  <dcterms:modified xsi:type="dcterms:W3CDTF">2022-06-24T07:47:30Z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