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lenovo\Desktop\天津红旗环保测量2022\计量要求导出等资料\"/>
    </mc:Choice>
  </mc:AlternateContent>
  <xr:revisionPtr revIDLastSave="0" documentId="13_ncr:1_{B60EF28B-B91D-4E1E-8465-23C880CD4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A" sheetId="16" r:id="rId1"/>
    <sheet name="控制图" sheetId="18" r:id="rId2"/>
  </sheets>
  <definedNames>
    <definedName name="_xlnm._FilterDatabase" localSheetId="0" hidden="1">'1A'!$A$4:$I$21</definedName>
    <definedName name="_xlnm.Print_Titles" localSheetId="0">'1A'!$2:$2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6" l="1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B26" i="16" l="1"/>
  <c r="G26" i="16"/>
  <c r="D35" i="16" s="1"/>
  <c r="D31" i="16" l="1"/>
  <c r="D29" i="16"/>
  <c r="D30" i="16" s="1"/>
  <c r="D33" i="16"/>
  <c r="D34" i="16"/>
</calcChain>
</file>

<file path=xl/sharedStrings.xml><?xml version="1.0" encoding="utf-8"?>
<sst xmlns="http://schemas.openxmlformats.org/spreadsheetml/2006/main" count="58" uniqueCount="52">
  <si>
    <t>附录D</t>
  </si>
  <si>
    <r>
      <rPr>
        <sz val="12"/>
        <rFont val="宋体"/>
        <charset val="134"/>
      </rPr>
      <t>监视方法：统计技术</t>
    </r>
    <r>
      <rPr>
        <sz val="10"/>
        <rFont val="Times New Roman"/>
        <family val="1"/>
      </rPr>
      <t xml:space="preserve">         </t>
    </r>
  </si>
  <si>
    <t>序号</t>
  </si>
  <si>
    <t>核查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</si>
  <si>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</si>
  <si>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</si>
  <si>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</si>
  <si>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</si>
  <si>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</si>
  <si>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4</t>
    </r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</si>
  <si>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</si>
  <si>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</si>
  <si>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</si>
  <si>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</si>
  <si>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</si>
  <si>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</si>
  <si>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</si>
  <si>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</si>
  <si>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</si>
  <si>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</si>
  <si>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</si>
  <si>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</si>
  <si>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</si>
  <si>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</si>
  <si>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>LCL=0</t>
    <phoneticPr fontId="12" type="noConversion"/>
  </si>
  <si>
    <r>
      <t>X</t>
    </r>
    <r>
      <rPr>
        <vertAlign val="subscript"/>
        <sz val="10"/>
        <rFont val="宋体"/>
        <charset val="134"/>
      </rPr>
      <t>5</t>
    </r>
    <phoneticPr fontId="12" type="noConversion"/>
  </si>
  <si>
    <t>UCL=0.05</t>
    <phoneticPr fontId="12" type="noConversion"/>
  </si>
  <si>
    <t>CL=0.02</t>
    <phoneticPr fontId="12" type="noConversion"/>
  </si>
  <si>
    <t>观察记录（L）</t>
    <phoneticPr fontId="12" type="noConversion"/>
  </si>
  <si>
    <t>LCL=800.00</t>
    <phoneticPr fontId="12" type="noConversion"/>
  </si>
  <si>
    <t>UCL=800.03</t>
    <phoneticPr fontId="12" type="noConversion"/>
  </si>
  <si>
    <t>CL=800.02</t>
    <phoneticPr fontId="12" type="noConversion"/>
  </si>
  <si>
    <t>数采仪数据采集误差测量过程监视统计记录表</t>
    <phoneticPr fontId="12" type="noConversion"/>
  </si>
  <si>
    <t>测量过程名称：数采仪数据采集误差误差测量</t>
    <phoneticPr fontId="12" type="noConversion"/>
  </si>
  <si>
    <r>
      <t>被测参数：误差         测量值：800</t>
    </r>
    <r>
      <rPr>
        <sz val="12"/>
        <rFont val="宋体"/>
        <charset val="134"/>
      </rPr>
      <t xml:space="preserve">     允差范围：±0.1</t>
    </r>
    <r>
      <rPr>
        <sz val="12"/>
        <rFont val="宋体"/>
        <family val="3"/>
        <charset val="134"/>
      </rPr>
      <t>%</t>
    </r>
    <phoneticPr fontId="12" type="noConversion"/>
  </si>
  <si>
    <r>
      <t>测量仪器： 回路过程校验仪      测量范围：（0-22</t>
    </r>
    <r>
      <rPr>
        <sz val="12"/>
        <rFont val="宋体"/>
        <charset val="134"/>
      </rPr>
      <t xml:space="preserve">）mA  </t>
    </r>
    <phoneticPr fontId="12" type="noConversion"/>
  </si>
  <si>
    <t>核查标准：数字万用表</t>
    <phoneticPr fontId="12" type="noConversion"/>
  </si>
  <si>
    <t xml:space="preserve">    均值、极差控制图状态正常，数采仪数据采集误差测量过程中未出现非正常变异，能满足生产工艺要求。</t>
    <phoneticPr fontId="12" type="noConversion"/>
  </si>
  <si>
    <t>附录E  数采仪数据采集误差测量过程控制图</t>
    <phoneticPr fontId="12" type="noConversion"/>
  </si>
  <si>
    <t>2022.1.14</t>
    <phoneticPr fontId="12" type="noConversion"/>
  </si>
  <si>
    <t>2022.1.24</t>
    <phoneticPr fontId="12" type="noConversion"/>
  </si>
  <si>
    <t>2022.2.10</t>
    <phoneticPr fontId="12" type="noConversion"/>
  </si>
  <si>
    <t>2022.2.21</t>
    <phoneticPr fontId="12" type="noConversion"/>
  </si>
  <si>
    <t>2022.3.8</t>
    <phoneticPr fontId="12" type="noConversion"/>
  </si>
  <si>
    <t>2022.3.17</t>
    <phoneticPr fontId="12" type="noConversion"/>
  </si>
  <si>
    <t>2022.4.8</t>
    <phoneticPr fontId="12" type="noConversion"/>
  </si>
  <si>
    <t>2022.4.15</t>
    <phoneticPr fontId="12" type="noConversion"/>
  </si>
  <si>
    <t>2021.11.10</t>
    <phoneticPr fontId="12" type="noConversion"/>
  </si>
  <si>
    <t>2021.11.24</t>
    <phoneticPr fontId="12" type="noConversion"/>
  </si>
  <si>
    <t>2021.12.10</t>
    <phoneticPr fontId="12" type="noConversion"/>
  </si>
  <si>
    <t>2021.12.26</t>
    <phoneticPr fontId="12" type="noConversion"/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</si>
  <si>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张国胜</t>
    </r>
    <r>
      <rPr>
        <sz val="12"/>
        <rFont val="Times New Roman"/>
        <family val="1"/>
      </rPr>
      <t xml:space="preserve">2022.4.15 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</si>
</sst>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_ "/>
    <numFmt numFmtId="178" formatCode="0.00_ "/>
    <numFmt numFmtId="179" formatCode="0.0000_ "/>
  </numFmts>
  <fonts count="18" x14ac:knownFonts="1">
    <font>
      <sz val="12"/>
      <name val="宋体"/>
      <charset val="134"/>
    </font>
    <font>
      <b/>
      <sz val="14"/>
      <name val="宋体"/>
      <charset val="134"/>
    </font>
    <font>
      <b/>
      <sz val="18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0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177" fontId="5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8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center" wrapText="1"/>
    </xf>
    <xf numFmtId="177" fontId="5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176" fontId="5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0" fillId="0" borderId="0" xfId="0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2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6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</a:p>
        </c:rich>
      </c:tx>
      <c:layout>
        <c:manualLayout>
          <c:xMode val="edge"/>
          <c:yMode val="edge"/>
          <c:x val="0.44523957685127602"/>
          <c:y val="3.4722222222222203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7854645655960236E-2"/>
          <c:y val="0.18653948176690685"/>
          <c:w val="0.91682816250333399"/>
          <c:h val="0.701018518518518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'1A'!$H$10:$H$21</c:f>
              <c:numCache>
                <c:formatCode>0.00_);[Red]\(0.00\)</c:formatCode>
                <c:ptCount val="12"/>
                <c:pt idx="0">
                  <c:v>800.01</c:v>
                </c:pt>
                <c:pt idx="1">
                  <c:v>800.01799999999992</c:v>
                </c:pt>
                <c:pt idx="2">
                  <c:v>800.02600000000007</c:v>
                </c:pt>
                <c:pt idx="3">
                  <c:v>800.02199999999993</c:v>
                </c:pt>
                <c:pt idx="4">
                  <c:v>800.01599999999996</c:v>
                </c:pt>
                <c:pt idx="5">
                  <c:v>800.01599999999996</c:v>
                </c:pt>
                <c:pt idx="6">
                  <c:v>800.01200000000006</c:v>
                </c:pt>
                <c:pt idx="7">
                  <c:v>800.02200000000005</c:v>
                </c:pt>
                <c:pt idx="8">
                  <c:v>800.0139999999999</c:v>
                </c:pt>
                <c:pt idx="9">
                  <c:v>800.02199999999993</c:v>
                </c:pt>
                <c:pt idx="10">
                  <c:v>800.01400000000012</c:v>
                </c:pt>
                <c:pt idx="11">
                  <c:v>800.01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2-4321-984E-26B137C4C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18912"/>
        <c:axId val="85720448"/>
      </c:lineChart>
      <c:catAx>
        <c:axId val="85718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720448"/>
        <c:crosses val="autoZero"/>
        <c:auto val="1"/>
        <c:lblAlgn val="ctr"/>
        <c:lblOffset val="100"/>
        <c:noMultiLvlLbl val="0"/>
      </c:catAx>
      <c:valAx>
        <c:axId val="85720448"/>
        <c:scaling>
          <c:orientation val="minMax"/>
          <c:max val="800.04"/>
          <c:min val="799.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718912"/>
        <c:crosses val="autoZero"/>
        <c:crossBetween val="between"/>
        <c:majorUnit val="1.0000000000000002E-2"/>
        <c:minorUnit val="1.0000000000000002E-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极差控制图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'1A'!$I$10:$I$21</c:f>
              <c:numCache>
                <c:formatCode>0.00_);[Red]\(0.00\)</c:formatCode>
                <c:ptCount val="12"/>
                <c:pt idx="0">
                  <c:v>1.999999999998181E-2</c:v>
                </c:pt>
                <c:pt idx="1">
                  <c:v>1.999999999998181E-2</c:v>
                </c:pt>
                <c:pt idx="2">
                  <c:v>1.999999999998181E-2</c:v>
                </c:pt>
                <c:pt idx="3">
                  <c:v>2.9999999999972715E-2</c:v>
                </c:pt>
                <c:pt idx="4">
                  <c:v>1.999999999998181E-2</c:v>
                </c:pt>
                <c:pt idx="5">
                  <c:v>1.999999999998181E-2</c:v>
                </c:pt>
                <c:pt idx="6">
                  <c:v>2.9999999999972715E-2</c:v>
                </c:pt>
                <c:pt idx="7">
                  <c:v>2.9999999999972715E-2</c:v>
                </c:pt>
                <c:pt idx="8">
                  <c:v>9.9999999999909051E-3</c:v>
                </c:pt>
                <c:pt idx="9">
                  <c:v>2.9999999999972715E-2</c:v>
                </c:pt>
                <c:pt idx="10">
                  <c:v>1.999999999998181E-2</c:v>
                </c:pt>
                <c:pt idx="11">
                  <c:v>1.999999999998181E-2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D-4010-AE6E-795AC265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23584"/>
        <c:axId val="86758144"/>
      </c:lineChart>
      <c:catAx>
        <c:axId val="86723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758144"/>
        <c:crosses val="autoZero"/>
        <c:auto val="1"/>
        <c:lblAlgn val="ctr"/>
        <c:lblOffset val="100"/>
        <c:noMultiLvlLbl val="0"/>
      </c:catAx>
      <c:valAx>
        <c:axId val="86758144"/>
        <c:scaling>
          <c:orientation val="minMax"/>
          <c:max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72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25</xdr:row>
      <xdr:rowOff>47625</xdr:rowOff>
    </xdr:from>
    <xdr:to>
      <xdr:col>5</xdr:col>
      <xdr:colOff>561975</xdr:colOff>
      <xdr:row>25</xdr:row>
      <xdr:rowOff>247650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683196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32</xdr:row>
      <xdr:rowOff>47625</xdr:rowOff>
    </xdr:from>
    <xdr:to>
      <xdr:col>2</xdr:col>
      <xdr:colOff>390525</xdr:colOff>
      <xdr:row>32</xdr:row>
      <xdr:rowOff>285750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956818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97755" y="215265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25</xdr:row>
      <xdr:rowOff>0</xdr:rowOff>
    </xdr:from>
    <xdr:to>
      <xdr:col>0</xdr:col>
      <xdr:colOff>600075</xdr:colOff>
      <xdr:row>26</xdr:row>
      <xdr:rowOff>28575</xdr:rowOff>
    </xdr:to>
    <xdr:pic>
      <xdr:nvPicPr>
        <xdr:cNvPr id="8" name="图片模式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075" y="6784340"/>
          <a:ext cx="0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28</xdr:row>
      <xdr:rowOff>38100</xdr:rowOff>
    </xdr:from>
    <xdr:to>
      <xdr:col>2</xdr:col>
      <xdr:colOff>581025</xdr:colOff>
      <xdr:row>29</xdr:row>
      <xdr:rowOff>57150</xdr:rowOff>
    </xdr:to>
    <xdr:pic>
      <xdr:nvPicPr>
        <xdr:cNvPr id="7" name="图片模式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62100" y="794893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145415</xdr:rowOff>
    </xdr:from>
    <xdr:to>
      <xdr:col>3</xdr:col>
      <xdr:colOff>38100</xdr:colOff>
      <xdr:row>29</xdr:row>
      <xdr:rowOff>459740</xdr:rowOff>
    </xdr:to>
    <xdr:pic>
      <xdr:nvPicPr>
        <xdr:cNvPr id="6" name="图片模式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6375" y="8351520"/>
          <a:ext cx="5429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30</xdr:row>
      <xdr:rowOff>66675</xdr:rowOff>
    </xdr:from>
    <xdr:to>
      <xdr:col>3</xdr:col>
      <xdr:colOff>38100</xdr:colOff>
      <xdr:row>31</xdr:row>
      <xdr:rowOff>9525</xdr:rowOff>
    </xdr:to>
    <xdr:pic>
      <xdr:nvPicPr>
        <xdr:cNvPr id="5" name="图片模式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76375" y="8739505"/>
          <a:ext cx="5429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33</xdr:row>
      <xdr:rowOff>171450</xdr:rowOff>
    </xdr:from>
    <xdr:to>
      <xdr:col>2</xdr:col>
      <xdr:colOff>600075</xdr:colOff>
      <xdr:row>34</xdr:row>
      <xdr:rowOff>0</xdr:rowOff>
    </xdr:to>
    <xdr:pic>
      <xdr:nvPicPr>
        <xdr:cNvPr id="4" name="图片模式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38275" y="1001585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27</xdr:row>
      <xdr:rowOff>142875</xdr:rowOff>
    </xdr:from>
    <xdr:to>
      <xdr:col>0</xdr:col>
      <xdr:colOff>600075</xdr:colOff>
      <xdr:row>27</xdr:row>
      <xdr:rowOff>476250</xdr:rowOff>
    </xdr:to>
    <xdr:pic>
      <xdr:nvPicPr>
        <xdr:cNvPr id="3" name="图片模式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0075" y="757745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34</xdr:row>
      <xdr:rowOff>95250</xdr:rowOff>
    </xdr:from>
    <xdr:to>
      <xdr:col>2</xdr:col>
      <xdr:colOff>600075</xdr:colOff>
      <xdr:row>34</xdr:row>
      <xdr:rowOff>371475</xdr:rowOff>
    </xdr:to>
    <xdr:pic>
      <xdr:nvPicPr>
        <xdr:cNvPr id="2" name="图片模式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47800" y="1033018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171450</xdr:rowOff>
    </xdr:from>
    <xdr:to>
      <xdr:col>10</xdr:col>
      <xdr:colOff>304165</xdr:colOff>
      <xdr:row>17</xdr:row>
      <xdr:rowOff>19050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18</xdr:row>
      <xdr:rowOff>12065</xdr:rowOff>
    </xdr:from>
    <xdr:to>
      <xdr:col>11</xdr:col>
      <xdr:colOff>9525</xdr:colOff>
      <xdr:row>33</xdr:row>
      <xdr:rowOff>152400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516255</xdr:colOff>
      <xdr:row>9</xdr:row>
      <xdr:rowOff>139065</xdr:rowOff>
    </xdr:from>
    <xdr:to>
      <xdr:col>10</xdr:col>
      <xdr:colOff>297180</xdr:colOff>
      <xdr:row>9</xdr:row>
      <xdr:rowOff>139065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16255" y="1685925"/>
          <a:ext cx="69970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177165</xdr:colOff>
      <xdr:row>23</xdr:row>
      <xdr:rowOff>7620</xdr:rowOff>
    </xdr:from>
    <xdr:to>
      <xdr:col>11</xdr:col>
      <xdr:colOff>26670</xdr:colOff>
      <xdr:row>23</xdr:row>
      <xdr:rowOff>59055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62965" y="3962400"/>
          <a:ext cx="6882765" cy="514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0.08926</cdr:x>
      <cdr:y>0.32199</cdr:y>
    </cdr:from>
    <cdr:to>
      <cdr:x>1</cdr:x>
      <cdr:y>0.32199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669562" y="922552"/>
          <a:ext cx="683169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0.08487</cdr:x>
      <cdr:y>0.7437</cdr:y>
    </cdr:from>
    <cdr:to>
      <cdr:x>0.99695</cdr:x>
      <cdr:y>0.75032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636650" y="2130779"/>
          <a:ext cx="6841745" cy="189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0.07645</cdr:x>
      <cdr:y>0.60632</cdr:y>
    </cdr:from>
    <cdr:to>
      <cdr:x>0.99552</cdr:x>
      <cdr:y>0.60957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571929" y="1568166"/>
          <a:ext cx="6875503" cy="84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0.03537</cdr:x>
      <cdr:y>0.89923</cdr:y>
    </cdr:from>
    <cdr:to>
      <cdr:x>0.97171</cdr:x>
      <cdr:y>0.90572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264601" y="2346291"/>
          <a:ext cx="7004698" cy="169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zoomScale="121" zoomScaleNormal="121" zoomScaleSheetLayoutView="121" workbookViewId="0">
      <selection activeCell="K37" sqref="K37"/>
    </sheetView>
  </sheetViews>
  <sheetFormatPr defaultColWidth="9" defaultRowHeight="15.6" x14ac:dyDescent="0.25"/>
  <cols>
    <col min="1" max="1" width="7.8984375" customWidth="1"/>
    <col min="2" max="2" width="10.19921875" customWidth="1"/>
    <col min="3" max="4" width="7.8984375" customWidth="1"/>
    <col min="5" max="5" width="9.5" customWidth="1"/>
    <col min="6" max="6" width="7.8984375" customWidth="1"/>
    <col min="7" max="7" width="10.69921875" customWidth="1"/>
    <col min="8" max="8" width="7.5" customWidth="1"/>
    <col min="9" max="9" width="7.8984375" customWidth="1"/>
    <col min="10" max="256" width="9" customWidth="1"/>
  </cols>
  <sheetData>
    <row r="1" spans="1:9" ht="40.799999999999997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1" customHeight="1" x14ac:dyDescent="0.4">
      <c r="A2" s="64" t="s">
        <v>32</v>
      </c>
      <c r="B2" s="65"/>
      <c r="C2" s="65"/>
      <c r="D2" s="65"/>
      <c r="E2" s="65"/>
      <c r="F2" s="65"/>
      <c r="G2" s="65"/>
      <c r="H2" s="65"/>
      <c r="I2" s="65"/>
    </row>
    <row r="3" spans="1:9" ht="14.25" customHeight="1" x14ac:dyDescent="0.4">
      <c r="A3" s="39"/>
      <c r="B3" s="40"/>
      <c r="C3" s="40"/>
      <c r="D3" s="40"/>
      <c r="E3" s="40"/>
      <c r="F3" s="41"/>
      <c r="G3" s="66"/>
      <c r="H3" s="66"/>
      <c r="I3" s="40"/>
    </row>
    <row r="4" spans="1:9" ht="24" customHeight="1" x14ac:dyDescent="0.25">
      <c r="A4" s="67" t="s">
        <v>33</v>
      </c>
      <c r="B4" s="68"/>
      <c r="C4" s="68"/>
      <c r="D4" s="68"/>
      <c r="E4" s="68"/>
      <c r="F4" s="42"/>
      <c r="G4" s="42"/>
      <c r="H4" s="42"/>
      <c r="I4" s="42"/>
    </row>
    <row r="5" spans="1:9" ht="24" customHeight="1" x14ac:dyDescent="0.25">
      <c r="A5" s="67" t="s">
        <v>34</v>
      </c>
      <c r="B5" s="68"/>
      <c r="C5" s="68"/>
      <c r="D5" s="68"/>
      <c r="E5" s="68"/>
      <c r="F5" s="68"/>
      <c r="G5" s="68"/>
      <c r="H5" s="68"/>
      <c r="I5" s="68"/>
    </row>
    <row r="6" spans="1:9" ht="24" customHeight="1" x14ac:dyDescent="0.25">
      <c r="A6" s="67" t="s">
        <v>35</v>
      </c>
      <c r="B6" s="68"/>
      <c r="C6" s="68"/>
      <c r="D6" s="68"/>
      <c r="E6" s="68"/>
      <c r="F6" s="68"/>
      <c r="G6" s="68"/>
      <c r="H6" s="68"/>
      <c r="I6" s="68"/>
    </row>
    <row r="7" spans="1:9" ht="32.25" customHeight="1" x14ac:dyDescent="0.25">
      <c r="A7" s="43" t="s">
        <v>1</v>
      </c>
      <c r="B7" s="43"/>
      <c r="C7" s="43"/>
      <c r="D7" s="50" t="s">
        <v>36</v>
      </c>
      <c r="E7" s="51"/>
      <c r="F7" s="51"/>
      <c r="G7" s="51"/>
      <c r="H7" s="42"/>
      <c r="I7" s="42"/>
    </row>
    <row r="8" spans="1:9" ht="23.25" customHeight="1" x14ac:dyDescent="0.25">
      <c r="A8" s="58" t="s">
        <v>2</v>
      </c>
      <c r="B8" s="2" t="s">
        <v>3</v>
      </c>
      <c r="C8" s="52" t="s">
        <v>28</v>
      </c>
      <c r="D8" s="53"/>
      <c r="E8" s="53"/>
      <c r="F8" s="53"/>
      <c r="G8" s="53"/>
      <c r="H8" s="60"/>
      <c r="I8" s="62" t="s">
        <v>4</v>
      </c>
    </row>
    <row r="9" spans="1:9" ht="21.9" customHeight="1" x14ac:dyDescent="0.25">
      <c r="A9" s="59"/>
      <c r="B9" s="3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25</v>
      </c>
      <c r="H9" s="61"/>
      <c r="I9" s="63"/>
    </row>
    <row r="10" spans="1:9" ht="21.9" customHeight="1" x14ac:dyDescent="0.25">
      <c r="A10" s="5">
        <v>1</v>
      </c>
      <c r="B10" s="6" t="s">
        <v>47</v>
      </c>
      <c r="C10" s="36">
        <v>800.01</v>
      </c>
      <c r="D10" s="36">
        <v>800.02</v>
      </c>
      <c r="E10" s="36">
        <v>800.01</v>
      </c>
      <c r="F10" s="36">
        <v>800</v>
      </c>
      <c r="G10" s="36">
        <v>800.01</v>
      </c>
      <c r="H10" s="8">
        <f t="shared" ref="H10:H21" si="0">SUM(C10:G10)/5</f>
        <v>800.01</v>
      </c>
      <c r="I10" s="7">
        <f>MAX(C10:G10)-MIN(C10:G10)</f>
        <v>1.999999999998181E-2</v>
      </c>
    </row>
    <row r="11" spans="1:9" ht="21.9" customHeight="1" x14ac:dyDescent="0.25">
      <c r="A11" s="5">
        <v>2</v>
      </c>
      <c r="B11" s="6" t="s">
        <v>48</v>
      </c>
      <c r="C11" s="36">
        <v>800.02</v>
      </c>
      <c r="D11" s="36">
        <v>800.01</v>
      </c>
      <c r="E11" s="36">
        <v>800.03</v>
      </c>
      <c r="F11" s="36">
        <v>800.01</v>
      </c>
      <c r="G11" s="36">
        <v>800.02</v>
      </c>
      <c r="H11" s="8">
        <f t="shared" si="0"/>
        <v>800.01799999999992</v>
      </c>
      <c r="I11" s="7">
        <f t="shared" ref="I11:I21" si="1">MAX(C11:G11)-MIN(C11:G11)</f>
        <v>1.999999999998181E-2</v>
      </c>
    </row>
    <row r="12" spans="1:9" ht="21.9" customHeight="1" x14ac:dyDescent="0.25">
      <c r="A12" s="5">
        <v>3</v>
      </c>
      <c r="B12" s="6" t="s">
        <v>49</v>
      </c>
      <c r="C12" s="36">
        <v>800.02</v>
      </c>
      <c r="D12" s="36">
        <v>800.04</v>
      </c>
      <c r="E12" s="36">
        <v>800.03</v>
      </c>
      <c r="F12" s="36">
        <v>800.02</v>
      </c>
      <c r="G12" s="36">
        <v>800.02</v>
      </c>
      <c r="H12" s="8">
        <f t="shared" si="0"/>
        <v>800.02600000000007</v>
      </c>
      <c r="I12" s="7">
        <f t="shared" si="1"/>
        <v>1.999999999998181E-2</v>
      </c>
    </row>
    <row r="13" spans="1:9" ht="21.9" customHeight="1" x14ac:dyDescent="0.25">
      <c r="A13" s="5">
        <v>4</v>
      </c>
      <c r="B13" s="6" t="s">
        <v>50</v>
      </c>
      <c r="C13" s="36">
        <v>800.01</v>
      </c>
      <c r="D13" s="36">
        <v>800.03</v>
      </c>
      <c r="E13" s="36">
        <v>800.02</v>
      </c>
      <c r="F13" s="36">
        <v>800.04</v>
      </c>
      <c r="G13" s="36">
        <v>800.01</v>
      </c>
      <c r="H13" s="8">
        <f t="shared" si="0"/>
        <v>800.02199999999993</v>
      </c>
      <c r="I13" s="7">
        <f t="shared" si="1"/>
        <v>2.9999999999972715E-2</v>
      </c>
    </row>
    <row r="14" spans="1:9" ht="21.9" customHeight="1" x14ac:dyDescent="0.25">
      <c r="A14" s="9">
        <v>5</v>
      </c>
      <c r="B14" s="6" t="s">
        <v>39</v>
      </c>
      <c r="C14" s="36">
        <v>800.01</v>
      </c>
      <c r="D14" s="36">
        <v>800.02</v>
      </c>
      <c r="E14" s="36">
        <v>800.01</v>
      </c>
      <c r="F14" s="36">
        <v>800.03</v>
      </c>
      <c r="G14" s="36">
        <v>800.01</v>
      </c>
      <c r="H14" s="8">
        <f t="shared" si="0"/>
        <v>800.01599999999996</v>
      </c>
      <c r="I14" s="7">
        <f t="shared" si="1"/>
        <v>1.999999999998181E-2</v>
      </c>
    </row>
    <row r="15" spans="1:9" ht="21.9" customHeight="1" x14ac:dyDescent="0.25">
      <c r="A15" s="9">
        <v>6</v>
      </c>
      <c r="B15" s="6" t="s">
        <v>40</v>
      </c>
      <c r="C15" s="36">
        <v>800.01</v>
      </c>
      <c r="D15" s="36">
        <v>800.01</v>
      </c>
      <c r="E15" s="36">
        <v>800.02</v>
      </c>
      <c r="F15" s="36">
        <v>800.03</v>
      </c>
      <c r="G15" s="36">
        <v>800.01</v>
      </c>
      <c r="H15" s="8">
        <f t="shared" si="0"/>
        <v>800.01599999999996</v>
      </c>
      <c r="I15" s="7">
        <f t="shared" si="1"/>
        <v>1.999999999998181E-2</v>
      </c>
    </row>
    <row r="16" spans="1:9" ht="21.9" customHeight="1" x14ac:dyDescent="0.25">
      <c r="A16" s="9">
        <v>7</v>
      </c>
      <c r="B16" s="6" t="s">
        <v>41</v>
      </c>
      <c r="C16" s="36">
        <v>800</v>
      </c>
      <c r="D16" s="36">
        <v>800.01</v>
      </c>
      <c r="E16" s="36">
        <v>800.01</v>
      </c>
      <c r="F16" s="36">
        <v>800.03</v>
      </c>
      <c r="G16" s="36">
        <v>800.01</v>
      </c>
      <c r="H16" s="8">
        <f t="shared" si="0"/>
        <v>800.01200000000006</v>
      </c>
      <c r="I16" s="7">
        <f t="shared" si="1"/>
        <v>2.9999999999972715E-2</v>
      </c>
    </row>
    <row r="17" spans="1:9" ht="21.9" customHeight="1" x14ac:dyDescent="0.25">
      <c r="A17" s="9">
        <v>8</v>
      </c>
      <c r="B17" s="6" t="s">
        <v>42</v>
      </c>
      <c r="C17" s="36">
        <v>800.03</v>
      </c>
      <c r="D17" s="36">
        <v>800.01</v>
      </c>
      <c r="E17" s="36">
        <v>800.04</v>
      </c>
      <c r="F17" s="36">
        <v>800.01</v>
      </c>
      <c r="G17" s="36">
        <v>800.02</v>
      </c>
      <c r="H17" s="8">
        <f t="shared" si="0"/>
        <v>800.02200000000005</v>
      </c>
      <c r="I17" s="7">
        <f t="shared" si="1"/>
        <v>2.9999999999972715E-2</v>
      </c>
    </row>
    <row r="18" spans="1:9" ht="21.9" customHeight="1" x14ac:dyDescent="0.25">
      <c r="A18" s="9">
        <v>9</v>
      </c>
      <c r="B18" s="6" t="s">
        <v>43</v>
      </c>
      <c r="C18" s="36">
        <v>800.01</v>
      </c>
      <c r="D18" s="36">
        <v>800.01</v>
      </c>
      <c r="E18" s="36">
        <v>800.02</v>
      </c>
      <c r="F18" s="36">
        <v>800.02</v>
      </c>
      <c r="G18" s="36">
        <v>800.01</v>
      </c>
      <c r="H18" s="8">
        <f t="shared" si="0"/>
        <v>800.0139999999999</v>
      </c>
      <c r="I18" s="7">
        <f t="shared" si="1"/>
        <v>9.9999999999909051E-3</v>
      </c>
    </row>
    <row r="19" spans="1:9" ht="21.9" customHeight="1" x14ac:dyDescent="0.25">
      <c r="A19" s="9">
        <v>10</v>
      </c>
      <c r="B19" s="6" t="s">
        <v>44</v>
      </c>
      <c r="C19" s="36">
        <v>800.01</v>
      </c>
      <c r="D19" s="36">
        <v>800.02</v>
      </c>
      <c r="E19" s="36">
        <v>800.03</v>
      </c>
      <c r="F19" s="36">
        <v>800.01</v>
      </c>
      <c r="G19" s="36">
        <v>800.04</v>
      </c>
      <c r="H19" s="8">
        <f t="shared" si="0"/>
        <v>800.02199999999993</v>
      </c>
      <c r="I19" s="7">
        <f t="shared" si="1"/>
        <v>2.9999999999972715E-2</v>
      </c>
    </row>
    <row r="20" spans="1:9" ht="21.9" customHeight="1" x14ac:dyDescent="0.25">
      <c r="A20" s="9">
        <v>11</v>
      </c>
      <c r="B20" s="6" t="s">
        <v>45</v>
      </c>
      <c r="C20" s="36">
        <v>800.01</v>
      </c>
      <c r="D20" s="36">
        <v>800.01</v>
      </c>
      <c r="E20" s="36">
        <v>800.03</v>
      </c>
      <c r="F20" s="36">
        <v>800.01</v>
      </c>
      <c r="G20" s="36">
        <v>800.01</v>
      </c>
      <c r="H20" s="8">
        <f t="shared" si="0"/>
        <v>800.01400000000012</v>
      </c>
      <c r="I20" s="7">
        <f t="shared" si="1"/>
        <v>1.999999999998181E-2</v>
      </c>
    </row>
    <row r="21" spans="1:9" ht="21.9" customHeight="1" x14ac:dyDescent="0.25">
      <c r="A21" s="9">
        <v>12</v>
      </c>
      <c r="B21" s="6" t="s">
        <v>46</v>
      </c>
      <c r="C21" s="36">
        <v>800.01</v>
      </c>
      <c r="D21" s="36">
        <v>800.02</v>
      </c>
      <c r="E21" s="36">
        <v>800.01</v>
      </c>
      <c r="F21" s="36">
        <v>800</v>
      </c>
      <c r="G21" s="36">
        <v>800.01</v>
      </c>
      <c r="H21" s="8">
        <f t="shared" si="0"/>
        <v>800.01</v>
      </c>
      <c r="I21" s="7">
        <f t="shared" si="1"/>
        <v>1.999999999998181E-2</v>
      </c>
    </row>
    <row r="22" spans="1:9" ht="21.9" customHeight="1" x14ac:dyDescent="0.25">
      <c r="A22" s="9"/>
      <c r="B22" s="44"/>
      <c r="C22" s="36"/>
      <c r="D22" s="36"/>
      <c r="E22" s="36"/>
      <c r="F22" s="36"/>
      <c r="G22" s="36"/>
      <c r="H22" s="8"/>
      <c r="I22" s="7"/>
    </row>
    <row r="23" spans="1:9" ht="21.9" customHeight="1" x14ac:dyDescent="0.3">
      <c r="A23" s="9"/>
      <c r="B23" s="44"/>
      <c r="C23" s="9"/>
      <c r="D23" s="9"/>
      <c r="E23" s="9"/>
      <c r="F23" s="9"/>
      <c r="G23" s="9"/>
      <c r="H23" s="10"/>
      <c r="I23" s="31"/>
    </row>
    <row r="24" spans="1:9" ht="21.9" customHeight="1" x14ac:dyDescent="0.3">
      <c r="A24" s="9"/>
      <c r="B24" s="44"/>
      <c r="C24" s="9"/>
      <c r="D24" s="9"/>
      <c r="E24" s="9"/>
      <c r="F24" s="9"/>
      <c r="G24" s="9"/>
      <c r="H24" s="10"/>
      <c r="I24" s="31"/>
    </row>
    <row r="25" spans="1:9" ht="21.9" customHeight="1" x14ac:dyDescent="0.3">
      <c r="A25" s="9"/>
      <c r="B25" s="44"/>
      <c r="C25" s="9"/>
      <c r="D25" s="9"/>
      <c r="E25" s="9"/>
      <c r="F25" s="9"/>
      <c r="G25" s="9"/>
      <c r="H25" s="10"/>
      <c r="I25" s="32"/>
    </row>
    <row r="26" spans="1:9" ht="21.9" customHeight="1" x14ac:dyDescent="0.25">
      <c r="A26" s="11"/>
      <c r="B26" s="12">
        <f>AVERAGE(H10:H21)</f>
        <v>800.01683333333324</v>
      </c>
      <c r="F26" s="13"/>
      <c r="G26" s="14">
        <f>AVERAGE(I10:I21)</f>
        <v>2.2499999999979536E-2</v>
      </c>
      <c r="H26" s="15"/>
      <c r="I26" s="33"/>
    </row>
    <row r="27" spans="1:9" ht="29.25" customHeight="1" x14ac:dyDescent="0.25">
      <c r="A27" s="54" t="s">
        <v>10</v>
      </c>
      <c r="B27" s="55"/>
      <c r="C27" s="16" t="s">
        <v>11</v>
      </c>
      <c r="D27" s="17">
        <v>0.57699999999999996</v>
      </c>
      <c r="E27" s="16" t="s">
        <v>12</v>
      </c>
      <c r="F27" s="17">
        <v>2.1139999999999999</v>
      </c>
      <c r="G27" s="16" t="s">
        <v>13</v>
      </c>
      <c r="H27" s="17">
        <v>0</v>
      </c>
      <c r="I27" s="34"/>
    </row>
    <row r="28" spans="1:9" ht="37.5" customHeight="1" x14ac:dyDescent="0.35">
      <c r="A28" s="18"/>
      <c r="B28" s="56" t="s">
        <v>14</v>
      </c>
      <c r="C28" s="57"/>
    </row>
    <row r="29" spans="1:9" ht="23.25" customHeight="1" x14ac:dyDescent="0.25">
      <c r="A29" s="19" t="s">
        <v>15</v>
      </c>
      <c r="B29" s="20" t="s">
        <v>16</v>
      </c>
      <c r="C29" s="21"/>
      <c r="D29" s="22">
        <f>SUM(B26)</f>
        <v>800.01683333333324</v>
      </c>
      <c r="E29" s="23"/>
    </row>
    <row r="30" spans="1:9" ht="36.75" customHeight="1" x14ac:dyDescent="0.25">
      <c r="A30" s="19" t="s">
        <v>17</v>
      </c>
      <c r="B30" s="20" t="s">
        <v>18</v>
      </c>
      <c r="C30" s="21"/>
      <c r="D30" s="22">
        <f>SUM(D29+D27*G26)</f>
        <v>800.02981583333326</v>
      </c>
      <c r="E30" s="23"/>
      <c r="F30" s="24"/>
      <c r="G30" s="24"/>
      <c r="H30" s="45"/>
      <c r="I30" s="45"/>
    </row>
    <row r="31" spans="1:9" ht="27" customHeight="1" x14ac:dyDescent="0.25">
      <c r="A31" s="19" t="s">
        <v>19</v>
      </c>
      <c r="B31" s="20" t="s">
        <v>20</v>
      </c>
      <c r="D31" s="22">
        <f>SUM(B26-D27*G26)</f>
        <v>800.00385083333322</v>
      </c>
      <c r="E31" s="23"/>
      <c r="F31" s="25"/>
      <c r="G31" s="25"/>
      <c r="H31" s="25"/>
    </row>
    <row r="32" spans="1:9" ht="39.75" customHeight="1" x14ac:dyDescent="0.35">
      <c r="A32" s="26" t="s">
        <v>4</v>
      </c>
      <c r="B32" s="27" t="s">
        <v>14</v>
      </c>
      <c r="D32" s="28"/>
    </row>
    <row r="33" spans="1:9" ht="25.5" customHeight="1" x14ac:dyDescent="0.25">
      <c r="A33" s="29" t="s">
        <v>21</v>
      </c>
      <c r="B33" s="20" t="s">
        <v>22</v>
      </c>
      <c r="D33" s="28">
        <f>SUM(G26)</f>
        <v>2.2499999999979536E-2</v>
      </c>
      <c r="E33" s="23"/>
    </row>
    <row r="34" spans="1:9" ht="30.75" customHeight="1" x14ac:dyDescent="0.25">
      <c r="A34" s="19" t="s">
        <v>17</v>
      </c>
      <c r="B34" s="20" t="s">
        <v>18</v>
      </c>
      <c r="D34" s="28">
        <f>SUM(F27*G26)</f>
        <v>4.7564999999956739E-2</v>
      </c>
      <c r="E34" s="23"/>
      <c r="F34" s="30"/>
      <c r="H34" s="45"/>
      <c r="I34" s="45"/>
    </row>
    <row r="35" spans="1:9" ht="29.25" customHeight="1" x14ac:dyDescent="0.25">
      <c r="A35" s="19" t="s">
        <v>19</v>
      </c>
      <c r="B35" s="20" t="s">
        <v>20</v>
      </c>
      <c r="D35" s="28">
        <f>SUM(H27*G26)</f>
        <v>0</v>
      </c>
      <c r="E35" s="23"/>
      <c r="H35" s="45"/>
      <c r="I35" s="45"/>
    </row>
    <row r="36" spans="1:9" ht="48" customHeight="1" x14ac:dyDescent="0.25">
      <c r="A36" s="46" t="s">
        <v>23</v>
      </c>
      <c r="B36" s="47"/>
      <c r="C36" s="47"/>
      <c r="D36" s="47"/>
      <c r="E36" s="47"/>
      <c r="F36" s="47"/>
      <c r="G36" s="47"/>
      <c r="H36" s="47"/>
      <c r="I36" s="47"/>
    </row>
    <row r="37" spans="1:9" ht="46.5" customHeight="1" x14ac:dyDescent="0.25">
      <c r="A37" s="48" t="s">
        <v>37</v>
      </c>
      <c r="B37" s="46"/>
      <c r="C37" s="46"/>
      <c r="D37" s="46"/>
      <c r="E37" s="46"/>
      <c r="F37" s="46"/>
      <c r="G37" s="46"/>
      <c r="H37" s="46"/>
      <c r="I37" s="46"/>
    </row>
    <row r="38" spans="1:9" ht="49.5" customHeight="1" x14ac:dyDescent="0.3">
      <c r="B38" s="49" t="s">
        <v>51</v>
      </c>
      <c r="C38" s="49"/>
      <c r="D38" s="49"/>
      <c r="E38" s="49"/>
      <c r="F38" s="49"/>
      <c r="G38" s="49"/>
      <c r="H38" s="49"/>
      <c r="I38" s="49"/>
    </row>
  </sheetData>
  <mergeCells count="18">
    <mergeCell ref="A2:I2"/>
    <mergeCell ref="G3:H3"/>
    <mergeCell ref="A4:E4"/>
    <mergeCell ref="A5:I5"/>
    <mergeCell ref="A6:I6"/>
    <mergeCell ref="D7:G7"/>
    <mergeCell ref="C8:G8"/>
    <mergeCell ref="A27:B27"/>
    <mergeCell ref="B28:C28"/>
    <mergeCell ref="H30:I30"/>
    <mergeCell ref="A8:A9"/>
    <mergeCell ref="H8:H9"/>
    <mergeCell ref="I8:I9"/>
    <mergeCell ref="H34:I34"/>
    <mergeCell ref="H35:I35"/>
    <mergeCell ref="A36:I36"/>
    <mergeCell ref="A37:I37"/>
    <mergeCell ref="B38:I38"/>
  </mergeCells>
  <phoneticPr fontId="12" type="noConversion"/>
  <pageMargins left="0.90416666666666701" right="0.74791666666666701" top="0.98402777777777795" bottom="0.70763888888888904" header="0.51180555555555596" footer="0.51180555555555596"/>
  <pageSetup paperSize="9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workbookViewId="0">
      <selection activeCell="P13" sqref="P13"/>
    </sheetView>
  </sheetViews>
  <sheetFormatPr defaultColWidth="9" defaultRowHeight="15.6" x14ac:dyDescent="0.25"/>
  <cols>
    <col min="10" max="10" width="13.69921875" customWidth="1"/>
    <col min="11" max="11" width="6.59765625" customWidth="1"/>
    <col min="12" max="12" width="14.09765625" customWidth="1"/>
  </cols>
  <sheetData>
    <row r="1" spans="1:12" x14ac:dyDescent="0.25">
      <c r="A1" s="69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9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idden="1" x14ac:dyDescent="0.25"/>
    <row r="7" spans="1:12" ht="17.399999999999999" x14ac:dyDescent="0.25">
      <c r="L7" s="35" t="s">
        <v>30</v>
      </c>
    </row>
    <row r="9" spans="1:12" ht="17.399999999999999" x14ac:dyDescent="0.25">
      <c r="L9" s="35" t="s">
        <v>31</v>
      </c>
    </row>
    <row r="11" spans="1:12" ht="17.399999999999999" x14ac:dyDescent="0.25">
      <c r="L11" s="35" t="s">
        <v>29</v>
      </c>
    </row>
    <row r="16" spans="1:12" ht="24" customHeight="1" x14ac:dyDescent="0.25"/>
    <row r="17" spans="12:12" ht="9" customHeight="1" x14ac:dyDescent="0.25"/>
    <row r="18" spans="12:12" hidden="1" x14ac:dyDescent="0.25"/>
    <row r="19" spans="12:12" ht="0.9" customHeight="1" x14ac:dyDescent="0.25"/>
    <row r="20" spans="12:12" ht="14.1" customHeight="1" x14ac:dyDescent="0.25">
      <c r="L20" s="1"/>
    </row>
    <row r="25" spans="12:12" ht="17.399999999999999" x14ac:dyDescent="0.25">
      <c r="L25" s="35" t="s">
        <v>26</v>
      </c>
    </row>
    <row r="26" spans="12:12" ht="6" customHeight="1" x14ac:dyDescent="0.25"/>
    <row r="29" spans="12:12" ht="12" customHeight="1" x14ac:dyDescent="0.25">
      <c r="L29" s="35" t="s">
        <v>27</v>
      </c>
    </row>
    <row r="30" spans="12:12" hidden="1" x14ac:dyDescent="0.25"/>
    <row r="33" spans="12:12" ht="17.399999999999999" x14ac:dyDescent="0.25">
      <c r="L33" s="35" t="s">
        <v>24</v>
      </c>
    </row>
  </sheetData>
  <mergeCells count="1">
    <mergeCell ref="A1:K2"/>
  </mergeCells>
  <phoneticPr fontId="12" type="noConversion"/>
  <pageMargins left="0.75" right="0.75" top="1" bottom="1" header="0.51180555555555596" footer="0.5118055555555559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控制图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0</cp:revision>
  <cp:lastPrinted>2018-05-25T03:12:00Z</cp:lastPrinted>
  <dcterms:created xsi:type="dcterms:W3CDTF">1996-12-17T01:32:00Z</dcterms:created>
  <dcterms:modified xsi:type="dcterms:W3CDTF">2022-05-15T03:14:38Z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