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wmf" ContentType="image/x-wmf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710" activeTab="1"/>
  </bookViews>
  <sheets>
    <sheet name="附录C" sheetId="16" r:id="rId1"/>
    <sheet name="附录D 控制图（均值-极差）" sheetId="19" r:id="rId2"/>
  </sheets>
  <definedNames>
    <definedName name="_xlnm._FilterDatabase" localSheetId="0" hidden="1">附录C!$A$4:$I$21</definedName>
    <definedName name="_xlnm.Print_Titles" localSheetId="0">附录C!$2:$2</definedName>
  </definedNames>
  <calcPr calcId="144525"/>
</workbook>
</file>

<file path=xl/sharedStrings.xml><?xml version="1.0" encoding="utf-8"?>
<sst xmlns="http://schemas.openxmlformats.org/spreadsheetml/2006/main" count="95" uniqueCount="62">
  <si>
    <t>附录C</t>
  </si>
  <si>
    <t>JN15型户内高压交流接地开关接地刀、静触头镀银层的测量过程监视统计记录表</t>
  </si>
  <si>
    <t>测量过程名称：JN15型户内高压交流接地开关接地刀、静触头镀银层的测量过程</t>
  </si>
  <si>
    <t>被测参数：  银镀层厚度        测量值：14.9 µm      允差范围： 6µm</t>
  </si>
  <si>
    <t>测量设备：手持式合金分析仪</t>
  </si>
  <si>
    <r>
      <rPr>
        <sz val="10"/>
        <rFont val="宋体"/>
        <charset val="134"/>
      </rPr>
      <t>监视方法：统计技术</t>
    </r>
    <r>
      <rPr>
        <sz val="10"/>
        <rFont val="Times New Roman"/>
        <charset val="134"/>
      </rPr>
      <t xml:space="preserve">         </t>
    </r>
  </si>
  <si>
    <t>核查标准：标准片（银），         测量记录：每周至少做一次</t>
  </si>
  <si>
    <t>序号</t>
  </si>
  <si>
    <t>核查</t>
  </si>
  <si>
    <t>观察记录（µm）</t>
  </si>
  <si>
    <t>R</t>
  </si>
  <si>
    <t>日期</t>
  </si>
  <si>
    <r>
      <rPr>
        <sz val="9"/>
        <rFont val="Times New Roman"/>
        <charset val="134"/>
      </rPr>
      <t>X</t>
    </r>
    <r>
      <rPr>
        <vertAlign val="subscript"/>
        <sz val="9"/>
        <rFont val="宋体"/>
        <charset val="134"/>
      </rPr>
      <t>1</t>
    </r>
  </si>
  <si>
    <r>
      <rPr>
        <sz val="9"/>
        <rFont val="Times New Roman"/>
        <charset val="134"/>
      </rPr>
      <t>X</t>
    </r>
    <r>
      <rPr>
        <vertAlign val="subscript"/>
        <sz val="9"/>
        <rFont val="宋体"/>
        <charset val="134"/>
      </rPr>
      <t>2</t>
    </r>
  </si>
  <si>
    <r>
      <rPr>
        <sz val="9"/>
        <rFont val="Times New Roman"/>
        <charset val="134"/>
      </rPr>
      <t>X</t>
    </r>
    <r>
      <rPr>
        <vertAlign val="subscript"/>
        <sz val="9"/>
        <rFont val="宋体"/>
        <charset val="134"/>
      </rPr>
      <t>3</t>
    </r>
  </si>
  <si>
    <r>
      <rPr>
        <sz val="9"/>
        <rFont val="Times New Roman"/>
        <charset val="134"/>
      </rPr>
      <t>X</t>
    </r>
    <r>
      <rPr>
        <vertAlign val="subscript"/>
        <sz val="9"/>
        <rFont val="宋体"/>
        <charset val="134"/>
      </rPr>
      <t>4</t>
    </r>
  </si>
  <si>
    <r>
      <rPr>
        <sz val="9"/>
        <rFont val="Times New Roman"/>
        <charset val="134"/>
      </rPr>
      <t>X</t>
    </r>
    <r>
      <rPr>
        <vertAlign val="subscript"/>
        <sz val="9"/>
        <rFont val="宋体"/>
        <charset val="134"/>
      </rPr>
      <t>5</t>
    </r>
  </si>
  <si>
    <t>2021.12.02</t>
  </si>
  <si>
    <t>2021.12.09</t>
  </si>
  <si>
    <t>2021.12.16</t>
  </si>
  <si>
    <t>2021.12.23</t>
  </si>
  <si>
    <t>2021.12.30</t>
  </si>
  <si>
    <t>2022.01.06</t>
  </si>
  <si>
    <t>2022.01.13</t>
  </si>
  <si>
    <t>2022.01.20</t>
  </si>
  <si>
    <t>2022.01.28</t>
  </si>
  <si>
    <t>2022.02.10</t>
  </si>
  <si>
    <t>2022.02.17</t>
  </si>
  <si>
    <t>2022.02.24</t>
  </si>
  <si>
    <t>2022.03.03</t>
  </si>
  <si>
    <t>2022.03.10</t>
  </si>
  <si>
    <t>2022.03.17</t>
  </si>
  <si>
    <t>2022.03.24</t>
  </si>
  <si>
    <t>2022.03.31</t>
  </si>
  <si>
    <t>2022.04.07</t>
  </si>
  <si>
    <t>2022.04.14</t>
  </si>
  <si>
    <t>2022.04.21</t>
  </si>
  <si>
    <t xml:space="preserve"> </t>
  </si>
  <si>
    <t>查表得:</t>
  </si>
  <si>
    <r>
      <rPr>
        <sz val="9"/>
        <rFont val="宋体"/>
        <charset val="134"/>
      </rPr>
      <t>A</t>
    </r>
    <r>
      <rPr>
        <vertAlign val="subscript"/>
        <sz val="9"/>
        <rFont val="宋体"/>
        <charset val="134"/>
      </rPr>
      <t>2=</t>
    </r>
  </si>
  <si>
    <r>
      <rPr>
        <sz val="9"/>
        <rFont val="宋体"/>
        <charset val="134"/>
      </rPr>
      <t>D</t>
    </r>
    <r>
      <rPr>
        <vertAlign val="subscript"/>
        <sz val="9"/>
        <rFont val="宋体"/>
        <charset val="134"/>
      </rPr>
      <t>4=</t>
    </r>
  </si>
  <si>
    <r>
      <rPr>
        <sz val="9"/>
        <rFont val="宋体"/>
        <charset val="134"/>
      </rPr>
      <t>D</t>
    </r>
    <r>
      <rPr>
        <vertAlign val="subscript"/>
        <sz val="9"/>
        <rFont val="宋体"/>
        <charset val="134"/>
      </rPr>
      <t>3=</t>
    </r>
  </si>
  <si>
    <t>均值</t>
  </si>
  <si>
    <t>控制图计算：</t>
  </si>
  <si>
    <r>
      <rPr>
        <sz val="9"/>
        <rFont val="宋体"/>
        <charset val="134"/>
      </rPr>
      <t>中心线</t>
    </r>
    <r>
      <rPr>
        <sz val="9"/>
        <rFont val="Times New Roman"/>
        <charset val="134"/>
      </rPr>
      <t xml:space="preserve"> </t>
    </r>
  </si>
  <si>
    <t xml:space="preserve">  CL=</t>
  </si>
  <si>
    <r>
      <rPr>
        <sz val="9"/>
        <rFont val="Times New Roman"/>
        <charset val="134"/>
      </rPr>
      <t xml:space="preserve"> </t>
    </r>
    <r>
      <rPr>
        <sz val="9"/>
        <rFont val="Times New Roman"/>
        <charset val="134"/>
      </rPr>
      <t>µm</t>
    </r>
  </si>
  <si>
    <t>上控制线</t>
  </si>
  <si>
    <t>UCL=</t>
  </si>
  <si>
    <t>µm</t>
  </si>
  <si>
    <t>下控制线</t>
  </si>
  <si>
    <t>LCL=</t>
  </si>
  <si>
    <t>中心线</t>
  </si>
  <si>
    <t>CL=</t>
  </si>
  <si>
    <t xml:space="preserve">  监视结果评价：</t>
  </si>
  <si>
    <t xml:space="preserve">    均值-极差控制图状态正常，N15型户内高压交流接地开关接地刀、静触头镀银层的测量过程中未出现非正常变异，能满足生产工艺要求。</t>
  </si>
  <si>
    <r>
      <rPr>
        <sz val="10"/>
        <rFont val="宋体"/>
        <charset val="134"/>
      </rPr>
      <t>核查人员：</t>
    </r>
    <r>
      <rPr>
        <sz val="10"/>
        <rFont val="Times New Roman"/>
        <charset val="134"/>
      </rPr>
      <t xml:space="preserve">   </t>
    </r>
    <r>
      <rPr>
        <sz val="10"/>
        <rFont val="宋体"/>
        <charset val="134"/>
      </rPr>
      <t>张五超</t>
    </r>
    <r>
      <rPr>
        <sz val="10"/>
        <rFont val="Times New Roman"/>
        <charset val="134"/>
      </rPr>
      <t xml:space="preserve">                                                     2022.4.21</t>
    </r>
  </si>
  <si>
    <t>附录：D</t>
  </si>
  <si>
    <t xml:space="preserve">R </t>
  </si>
  <si>
    <t xml:space="preserve">CL= </t>
  </si>
  <si>
    <t xml:space="preserve">LCL= </t>
  </si>
  <si>
    <t>张五超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</si>
</sst>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);[Red]\(0.00\)"/>
    <numFmt numFmtId="177" formatCode="0.00_ "/>
    <numFmt numFmtId="43" formatCode="_ * #,##0.00_ ;_ * \-#,##0.00_ ;_ * &quot;-&quot;??_ ;_ @_ "/>
    <numFmt numFmtId="41" formatCode="_ * #,##0_ ;_ * \-#,##0_ ;_ * &quot;-&quot;_ ;_ @_ "/>
    <numFmt numFmtId="178" formatCode="0.0000_ "/>
    <numFmt numFmtId="179" formatCode="0.0_ "/>
  </numFmts>
  <fonts count="39">
    <font>
      <sz val="12"/>
      <name val="宋体"/>
      <charset val="134"/>
    </font>
    <font>
      <b/>
      <sz val="18"/>
      <name val="宋体"/>
      <charset val="134"/>
    </font>
    <font>
      <sz val="12"/>
      <color theme="0"/>
      <name val="宋体"/>
      <charset val="134"/>
    </font>
    <font>
      <sz val="12"/>
      <name val="宋体"/>
      <charset val="134"/>
    </font>
    <font>
      <sz val="14"/>
      <name val="Times New Roman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sz val="18"/>
      <name val="Times New Roman"/>
      <charset val="134"/>
    </font>
    <font>
      <sz val="10"/>
      <name val="Times New Roman"/>
      <charset val="134"/>
    </font>
    <font>
      <sz val="12"/>
      <name val="Times New Roman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Times New Roman"/>
      <charset val="134"/>
    </font>
    <font>
      <sz val="9"/>
      <color theme="1"/>
      <name val="Times New Roman"/>
      <charset val="134"/>
    </font>
    <font>
      <sz val="9"/>
      <color theme="1"/>
      <name val="宋体"/>
      <charset val="134"/>
    </font>
    <font>
      <i/>
      <sz val="9"/>
      <name val="Times New Roman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vertAlign val="subscript"/>
      <sz val="9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7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8" fillId="2" borderId="11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14" borderId="12" applyNumberFormat="0" applyFon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33" fillId="3" borderId="17" applyNumberFormat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32" fillId="24" borderId="16" applyNumberForma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</cellStyleXfs>
  <cellXfs count="70">
    <xf numFmtId="0" fontId="0" fillId="0" borderId="0" xfId="0" applyNumberFormat="1" applyFont="1" applyFill="1" applyBorder="1" applyAlignment="1" applyProtection="1"/>
    <xf numFmtId="0" fontId="0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0" fillId="0" borderId="0" xfId="0" applyNumberFormat="1" applyFont="1" applyFill="1" applyBorder="1" applyAlignment="1" applyProtection="1">
      <alignment vertical="top"/>
    </xf>
    <xf numFmtId="177" fontId="0" fillId="0" borderId="0" xfId="0" applyNumberFormat="1" applyFont="1" applyFill="1" applyBorder="1" applyAlignment="1" applyProtection="1">
      <alignment horizontal="left" vertical="top"/>
    </xf>
    <xf numFmtId="177" fontId="0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justify" vertical="center"/>
    </xf>
    <xf numFmtId="0" fontId="6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0" fontId="10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horizontal="left" indent="1"/>
    </xf>
    <xf numFmtId="0" fontId="11" fillId="0" borderId="0" xfId="0" applyNumberFormat="1" applyFont="1" applyFill="1" applyBorder="1" applyAlignment="1" applyProtection="1">
      <alignment horizontal="left" vertical="center" indent="1"/>
    </xf>
    <xf numFmtId="0" fontId="11" fillId="0" borderId="1" xfId="0" applyNumberFormat="1" applyFont="1" applyFill="1" applyBorder="1" applyAlignment="1" applyProtection="1">
      <alignment horizontal="left" vertical="center" indent="1"/>
    </xf>
    <xf numFmtId="0" fontId="0" fillId="0" borderId="1" xfId="0" applyNumberFormat="1" applyFont="1" applyFill="1" applyBorder="1" applyAlignment="1" applyProtection="1">
      <alignment horizontal="left" indent="1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top" wrapText="1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3" fillId="0" borderId="5" xfId="0" applyNumberFormat="1" applyFont="1" applyFill="1" applyBorder="1" applyAlignment="1" applyProtection="1">
      <alignment horizontal="center" vertical="center" wrapText="1"/>
    </xf>
    <xf numFmtId="176" fontId="14" fillId="0" borderId="3" xfId="0" applyNumberFormat="1" applyFont="1" applyFill="1" applyBorder="1" applyAlignment="1" applyProtection="1">
      <alignment horizontal="center" vertical="center" wrapText="1"/>
    </xf>
    <xf numFmtId="176" fontId="13" fillId="0" borderId="6" xfId="0" applyNumberFormat="1" applyFont="1" applyFill="1" applyBorder="1" applyAlignment="1" applyProtection="1">
      <alignment horizontal="center" vertical="center" wrapText="1"/>
    </xf>
    <xf numFmtId="0" fontId="13" fillId="0" borderId="3" xfId="0" applyNumberFormat="1" applyFont="1" applyFill="1" applyBorder="1" applyAlignment="1" applyProtection="1">
      <alignment horizontal="center" vertical="top" wrapText="1"/>
    </xf>
    <xf numFmtId="0" fontId="13" fillId="0" borderId="7" xfId="0" applyNumberFormat="1" applyFont="1" applyFill="1" applyBorder="1" applyAlignment="1" applyProtection="1">
      <alignment horizontal="center" vertical="top" wrapText="1"/>
    </xf>
    <xf numFmtId="0" fontId="13" fillId="0" borderId="7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 applyProtection="1">
      <alignment horizontal="center" vertical="top" wrapText="1"/>
    </xf>
    <xf numFmtId="0" fontId="15" fillId="0" borderId="0" xfId="0" applyNumberFormat="1" applyFont="1" applyFill="1" applyBorder="1" applyAlignment="1" applyProtection="1">
      <alignment horizontal="center" vertical="top" wrapText="1"/>
    </xf>
    <xf numFmtId="176" fontId="12" fillId="0" borderId="0" xfId="0" applyNumberFormat="1" applyFont="1" applyFill="1" applyBorder="1" applyAlignment="1" applyProtection="1"/>
    <xf numFmtId="0" fontId="12" fillId="0" borderId="7" xfId="0" applyNumberFormat="1" applyFont="1" applyFill="1" applyBorder="1" applyAlignment="1" applyProtection="1">
      <alignment horizontal="center"/>
    </xf>
    <xf numFmtId="176" fontId="13" fillId="0" borderId="3" xfId="0" applyNumberFormat="1" applyFont="1" applyFill="1" applyBorder="1" applyAlignment="1" applyProtection="1">
      <alignment horizontal="center" vertical="center" wrapText="1"/>
    </xf>
    <xf numFmtId="176" fontId="12" fillId="0" borderId="3" xfId="0" applyNumberFormat="1" applyFont="1" applyFill="1" applyBorder="1" applyAlignment="1" applyProtection="1"/>
    <xf numFmtId="0" fontId="12" fillId="0" borderId="3" xfId="0" applyNumberFormat="1" applyFont="1" applyFill="1" applyBorder="1" applyAlignment="1" applyProtection="1"/>
    <xf numFmtId="177" fontId="12" fillId="0" borderId="3" xfId="0" applyNumberFormat="1" applyFont="1" applyFill="1" applyBorder="1" applyAlignment="1" applyProtection="1">
      <alignment horizontal="center" vertical="center"/>
    </xf>
    <xf numFmtId="0" fontId="12" fillId="0" borderId="5" xfId="0" applyNumberFormat="1" applyFont="1" applyFill="1" applyBorder="1" applyAlignment="1" applyProtection="1">
      <alignment horizontal="center" vertical="center"/>
    </xf>
    <xf numFmtId="0" fontId="12" fillId="0" borderId="8" xfId="0" applyNumberFormat="1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Alignment="1" applyProtection="1">
      <alignment horizontal="right" vertical="center"/>
    </xf>
    <xf numFmtId="0" fontId="12" fillId="0" borderId="3" xfId="0" applyNumberFormat="1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Alignment="1" applyProtection="1">
      <alignment horizontal="left" vertical="center"/>
    </xf>
    <xf numFmtId="0" fontId="12" fillId="0" borderId="9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>
      <alignment horizontal="center"/>
    </xf>
    <xf numFmtId="0" fontId="13" fillId="0" borderId="0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>
      <alignment horizontal="right" vertical="center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177" fontId="12" fillId="0" borderId="0" xfId="0" applyNumberFormat="1" applyFont="1" applyFill="1" applyBorder="1" applyAlignment="1" applyProtection="1">
      <alignment horizontal="left" vertical="center"/>
    </xf>
    <xf numFmtId="0" fontId="13" fillId="0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>
      <alignment vertical="center"/>
    </xf>
    <xf numFmtId="0" fontId="13" fillId="0" borderId="0" xfId="0" applyNumberFormat="1" applyFont="1" applyFill="1" applyBorder="1" applyAlignment="1" applyProtection="1">
      <alignment horizontal="left" vertical="center"/>
    </xf>
    <xf numFmtId="178" fontId="13" fillId="0" borderId="0" xfId="0" applyNumberFormat="1" applyFont="1" applyFill="1" applyBorder="1" applyAlignment="1" applyProtection="1">
      <alignment vertical="center"/>
    </xf>
    <xf numFmtId="0" fontId="13" fillId="0" borderId="0" xfId="0" applyNumberFormat="1" applyFont="1" applyFill="1" applyBorder="1" applyAlignment="1" applyProtection="1">
      <alignment horizontal="right"/>
    </xf>
    <xf numFmtId="176" fontId="12" fillId="0" borderId="0" xfId="0" applyNumberFormat="1" applyFont="1" applyFill="1" applyBorder="1" applyAlignment="1" applyProtection="1">
      <alignment horizontal="left" vertical="center"/>
    </xf>
    <xf numFmtId="178" fontId="12" fillId="0" borderId="0" xfId="0" applyNumberFormat="1" applyFont="1" applyFill="1" applyBorder="1" applyAlignment="1" applyProtection="1">
      <alignment vertical="center"/>
    </xf>
    <xf numFmtId="0" fontId="12" fillId="0" borderId="0" xfId="0" applyNumberFormat="1" applyFont="1" applyFill="1" applyBorder="1" applyAlignment="1" applyProtection="1">
      <alignment horizontal="left" vertical="center" wrapText="1"/>
    </xf>
    <xf numFmtId="0" fontId="12" fillId="0" borderId="0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Border="1" applyAlignment="1" applyProtection="1">
      <alignment horizontal="center"/>
    </xf>
    <xf numFmtId="0" fontId="16" fillId="0" borderId="2" xfId="0" applyNumberFormat="1" applyFont="1" applyFill="1" applyBorder="1" applyAlignment="1" applyProtection="1">
      <alignment horizontal="center" vertical="center" wrapText="1"/>
    </xf>
    <xf numFmtId="0" fontId="16" fillId="0" borderId="4" xfId="0" applyNumberFormat="1" applyFont="1" applyFill="1" applyBorder="1" applyAlignment="1" applyProtection="1">
      <alignment horizontal="center" vertical="center" wrapText="1"/>
    </xf>
    <xf numFmtId="179" fontId="13" fillId="0" borderId="10" xfId="0" applyNumberFormat="1" applyFont="1" applyFill="1" applyBorder="1" applyAlignment="1" applyProtection="1">
      <alignment horizontal="center" vertical="top" wrapText="1"/>
    </xf>
    <xf numFmtId="0" fontId="12" fillId="0" borderId="10" xfId="0" applyNumberFormat="1" applyFont="1" applyFill="1" applyBorder="1" applyAlignment="1" applyProtection="1"/>
    <xf numFmtId="0" fontId="12" fillId="0" borderId="6" xfId="0" applyNumberFormat="1" applyFont="1" applyFill="1" applyBorder="1" applyAlignment="1" applyProtection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均值控制图</a:t>
            </a:r>
            <a:endParaRPr lang="zh-CN"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'附录D 控制图（均值-极差）'!$A$4:$A$23</c:f>
              <c:numCache>
                <c:formatCode>General</c:formatCode>
                <c:ptCount val="20"/>
                <c:pt idx="0">
                  <c:v>14.88</c:v>
                </c:pt>
                <c:pt idx="1">
                  <c:v>14.86</c:v>
                </c:pt>
                <c:pt idx="2">
                  <c:v>14.9</c:v>
                </c:pt>
                <c:pt idx="3">
                  <c:v>14.84</c:v>
                </c:pt>
                <c:pt idx="4">
                  <c:v>14.9</c:v>
                </c:pt>
                <c:pt idx="5">
                  <c:v>14.86</c:v>
                </c:pt>
                <c:pt idx="6">
                  <c:v>14.84</c:v>
                </c:pt>
                <c:pt idx="7">
                  <c:v>14.96</c:v>
                </c:pt>
                <c:pt idx="8">
                  <c:v>14.82</c:v>
                </c:pt>
                <c:pt idx="9">
                  <c:v>14.86</c:v>
                </c:pt>
                <c:pt idx="10">
                  <c:v>14.86</c:v>
                </c:pt>
                <c:pt idx="11">
                  <c:v>14.9</c:v>
                </c:pt>
                <c:pt idx="12">
                  <c:v>14.914</c:v>
                </c:pt>
                <c:pt idx="13">
                  <c:v>14.96</c:v>
                </c:pt>
                <c:pt idx="14">
                  <c:v>14.88</c:v>
                </c:pt>
                <c:pt idx="15">
                  <c:v>14.9</c:v>
                </c:pt>
                <c:pt idx="16">
                  <c:v>14.88</c:v>
                </c:pt>
                <c:pt idx="17">
                  <c:v>14.8</c:v>
                </c:pt>
                <c:pt idx="18">
                  <c:v>14.9</c:v>
                </c:pt>
                <c:pt idx="19">
                  <c:v>14.82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74471680"/>
        <c:axId val="74473472"/>
      </c:lineChart>
      <c:catAx>
        <c:axId val="7447168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4473472"/>
        <c:crosses val="autoZero"/>
        <c:auto val="1"/>
        <c:lblAlgn val="ctr"/>
        <c:lblOffset val="100"/>
        <c:noMultiLvlLbl val="0"/>
      </c:catAx>
      <c:valAx>
        <c:axId val="74473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4471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极差控制图</a:t>
            </a:r>
            <a:endParaRPr lang="zh-CN"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605"/>
          <c:y val="0.22037037037037"/>
          <c:w val="0.882555555555556"/>
          <c:h val="0.712129629629631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'附录D 控制图（均值-极差）'!$B$4:$B$23</c:f>
              <c:numCache>
                <c:formatCode>General</c:formatCode>
                <c:ptCount val="20"/>
                <c:pt idx="0">
                  <c:v>0.4</c:v>
                </c:pt>
                <c:pt idx="1">
                  <c:v>0.4</c:v>
                </c:pt>
                <c:pt idx="2">
                  <c:v>0.4</c:v>
                </c:pt>
                <c:pt idx="3">
                  <c:v>0.4</c:v>
                </c:pt>
                <c:pt idx="4">
                  <c:v>0.199999999999999</c:v>
                </c:pt>
                <c:pt idx="5">
                  <c:v>0.4</c:v>
                </c:pt>
                <c:pt idx="6">
                  <c:v>0.4</c:v>
                </c:pt>
                <c:pt idx="7">
                  <c:v>0.4</c:v>
                </c:pt>
                <c:pt idx="8">
                  <c:v>0.300000000000001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0.19</c:v>
                </c:pt>
                <c:pt idx="13">
                  <c:v>0.299999999999999</c:v>
                </c:pt>
                <c:pt idx="14">
                  <c:v>0.199999999999999</c:v>
                </c:pt>
                <c:pt idx="15">
                  <c:v>0.199999999999999</c:v>
                </c:pt>
                <c:pt idx="16">
                  <c:v>0.4</c:v>
                </c:pt>
                <c:pt idx="17">
                  <c:v>0.200000000000001</c:v>
                </c:pt>
                <c:pt idx="18">
                  <c:v>0.4</c:v>
                </c:pt>
                <c:pt idx="19">
                  <c:v>0.200000000000001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74493312"/>
        <c:axId val="74523776"/>
      </c:lineChart>
      <c:catAx>
        <c:axId val="7449331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4523776"/>
        <c:crosses val="autoZero"/>
        <c:auto val="1"/>
        <c:lblAlgn val="ctr"/>
        <c:lblOffset val="100"/>
        <c:noMultiLvlLbl val="0"/>
      </c:catAx>
      <c:valAx>
        <c:axId val="74523776"/>
        <c:scaling>
          <c:orientation val="minMax"/>
          <c:max val="0.5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4493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jpeg"/><Relationship Id="rId8" Type="http://schemas.openxmlformats.org/officeDocument/2006/relationships/image" Target="../media/image8.emf"/><Relationship Id="rId7" Type="http://schemas.openxmlformats.org/officeDocument/2006/relationships/image" Target="../media/image7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242724</xdr:colOff>
      <xdr:row>30</xdr:row>
      <xdr:rowOff>78280</xdr:rowOff>
    </xdr:from>
    <xdr:to>
      <xdr:col>5</xdr:col>
      <xdr:colOff>509424</xdr:colOff>
      <xdr:row>30</xdr:row>
      <xdr:rowOff>278305</xdr:rowOff>
    </xdr:to>
    <xdr:pic>
      <xdr:nvPicPr>
        <xdr:cNvPr id="11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665220" y="8682355"/>
          <a:ext cx="266700" cy="20002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2</xdr:col>
      <xdr:colOff>76200</xdr:colOff>
      <xdr:row>37</xdr:row>
      <xdr:rowOff>47625</xdr:rowOff>
    </xdr:from>
    <xdr:to>
      <xdr:col>2</xdr:col>
      <xdr:colOff>390525</xdr:colOff>
      <xdr:row>37</xdr:row>
      <xdr:rowOff>285750</xdr:rowOff>
    </xdr:to>
    <xdr:pic>
      <xdr:nvPicPr>
        <xdr:cNvPr id="10" name="Picture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54150" y="11309350"/>
          <a:ext cx="314325" cy="23812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603885</xdr:colOff>
      <xdr:row>30</xdr:row>
      <xdr:rowOff>0</xdr:rowOff>
    </xdr:from>
    <xdr:to>
      <xdr:col>0</xdr:col>
      <xdr:colOff>603885</xdr:colOff>
      <xdr:row>31</xdr:row>
      <xdr:rowOff>28575</xdr:rowOff>
    </xdr:to>
    <xdr:pic>
      <xdr:nvPicPr>
        <xdr:cNvPr id="8" name="图片模式2"/>
        <xdr:cNvPicPr/>
      </xdr:nvPicPr>
      <xdr:blipFill>
        <a:blip r:embed="rId2" cstate="print"/>
        <a:stretch>
          <a:fillRect/>
        </a:stretch>
      </xdr:blipFill>
      <xdr:spPr>
        <a:xfrm>
          <a:off x="596900" y="8604250"/>
          <a:ext cx="0" cy="30797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2</xdr:col>
      <xdr:colOff>180975</xdr:colOff>
      <xdr:row>33</xdr:row>
      <xdr:rowOff>38100</xdr:rowOff>
    </xdr:from>
    <xdr:to>
      <xdr:col>2</xdr:col>
      <xdr:colOff>581025</xdr:colOff>
      <xdr:row>34</xdr:row>
      <xdr:rowOff>57150</xdr:rowOff>
    </xdr:to>
    <xdr:pic>
      <xdr:nvPicPr>
        <xdr:cNvPr id="7" name="图片模式3"/>
        <xdr:cNvPicPr/>
      </xdr:nvPicPr>
      <xdr:blipFill>
        <a:blip r:embed="rId2" cstate="print"/>
        <a:stretch>
          <a:fillRect/>
        </a:stretch>
      </xdr:blipFill>
      <xdr:spPr>
        <a:xfrm>
          <a:off x="1558925" y="9690100"/>
          <a:ext cx="400050" cy="31432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2</xdr:col>
      <xdr:colOff>95250</xdr:colOff>
      <xdr:row>34</xdr:row>
      <xdr:rowOff>145415</xdr:rowOff>
    </xdr:from>
    <xdr:to>
      <xdr:col>3</xdr:col>
      <xdr:colOff>38100</xdr:colOff>
      <xdr:row>34</xdr:row>
      <xdr:rowOff>459740</xdr:rowOff>
    </xdr:to>
    <xdr:pic>
      <xdr:nvPicPr>
        <xdr:cNvPr id="6" name="图片模式4"/>
        <xdr:cNvPicPr/>
      </xdr:nvPicPr>
      <xdr:blipFill>
        <a:blip r:embed="rId3" cstate="print"/>
        <a:stretch>
          <a:fillRect/>
        </a:stretch>
      </xdr:blipFill>
      <xdr:spPr>
        <a:xfrm>
          <a:off x="1473200" y="10092690"/>
          <a:ext cx="768350" cy="31432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2</xdr:col>
      <xdr:colOff>99629</xdr:colOff>
      <xdr:row>35</xdr:row>
      <xdr:rowOff>31641</xdr:rowOff>
    </xdr:from>
    <xdr:to>
      <xdr:col>3</xdr:col>
      <xdr:colOff>42479</xdr:colOff>
      <xdr:row>35</xdr:row>
      <xdr:rowOff>316077</xdr:rowOff>
    </xdr:to>
    <xdr:pic>
      <xdr:nvPicPr>
        <xdr:cNvPr id="5" name="图片模式5"/>
        <xdr:cNvPicPr/>
      </xdr:nvPicPr>
      <xdr:blipFill>
        <a:blip r:embed="rId4" cstate="print"/>
        <a:stretch>
          <a:fillRect/>
        </a:stretch>
      </xdr:blipFill>
      <xdr:spPr>
        <a:xfrm>
          <a:off x="1477010" y="10445115"/>
          <a:ext cx="768350" cy="284480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2</xdr:col>
      <xdr:colOff>57150</xdr:colOff>
      <xdr:row>38</xdr:row>
      <xdr:rowOff>171450</xdr:rowOff>
    </xdr:from>
    <xdr:to>
      <xdr:col>2</xdr:col>
      <xdr:colOff>600075</xdr:colOff>
      <xdr:row>39</xdr:row>
      <xdr:rowOff>0</xdr:rowOff>
    </xdr:to>
    <xdr:pic>
      <xdr:nvPicPr>
        <xdr:cNvPr id="4" name="图片模式6"/>
        <xdr:cNvPicPr/>
      </xdr:nvPicPr>
      <xdr:blipFill>
        <a:blip r:embed="rId5" cstate="print"/>
        <a:stretch>
          <a:fillRect/>
        </a:stretch>
      </xdr:blipFill>
      <xdr:spPr>
        <a:xfrm>
          <a:off x="1435100" y="11757025"/>
          <a:ext cx="542925" cy="21907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603885</xdr:colOff>
      <xdr:row>32</xdr:row>
      <xdr:rowOff>142875</xdr:rowOff>
    </xdr:from>
    <xdr:to>
      <xdr:col>0</xdr:col>
      <xdr:colOff>603885</xdr:colOff>
      <xdr:row>32</xdr:row>
      <xdr:rowOff>476250</xdr:rowOff>
    </xdr:to>
    <xdr:pic>
      <xdr:nvPicPr>
        <xdr:cNvPr id="3" name="图片模式7"/>
        <xdr:cNvPicPr/>
      </xdr:nvPicPr>
      <xdr:blipFill>
        <a:blip r:embed="rId6"/>
        <a:stretch>
          <a:fillRect/>
        </a:stretch>
      </xdr:blipFill>
      <xdr:spPr>
        <a:xfrm>
          <a:off x="596900" y="9318625"/>
          <a:ext cx="0" cy="33337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2</xdr:col>
      <xdr:colOff>66675</xdr:colOff>
      <xdr:row>39</xdr:row>
      <xdr:rowOff>95250</xdr:rowOff>
    </xdr:from>
    <xdr:to>
      <xdr:col>2</xdr:col>
      <xdr:colOff>600075</xdr:colOff>
      <xdr:row>39</xdr:row>
      <xdr:rowOff>371475</xdr:rowOff>
    </xdr:to>
    <xdr:pic>
      <xdr:nvPicPr>
        <xdr:cNvPr id="2" name="图片模式8"/>
        <xdr:cNvPicPr/>
      </xdr:nvPicPr>
      <xdr:blipFill>
        <a:blip r:embed="rId7" cstate="print"/>
        <a:stretch>
          <a:fillRect/>
        </a:stretch>
      </xdr:blipFill>
      <xdr:spPr>
        <a:xfrm>
          <a:off x="1444625" y="12071350"/>
          <a:ext cx="533400" cy="27622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7</xdr:col>
      <xdr:colOff>238957</xdr:colOff>
      <xdr:row>7</xdr:row>
      <xdr:rowOff>173924</xdr:rowOff>
    </xdr:from>
    <xdr:to>
      <xdr:col>7</xdr:col>
      <xdr:colOff>510102</xdr:colOff>
      <xdr:row>8</xdr:row>
      <xdr:rowOff>202499</xdr:rowOff>
    </xdr:to>
    <xdr:pic>
      <xdr:nvPicPr>
        <xdr:cNvPr id="9" name="图片模式1"/>
        <xdr:cNvPicPr/>
      </xdr:nvPicPr>
      <xdr:blipFill>
        <a:blip r:embed="rId8" cstate="print"/>
        <a:stretch>
          <a:fillRect/>
        </a:stretch>
      </xdr:blipFill>
      <xdr:spPr>
        <a:xfrm>
          <a:off x="4944110" y="2335530"/>
          <a:ext cx="271145" cy="323850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232102</xdr:colOff>
      <xdr:row>30</xdr:row>
      <xdr:rowOff>35035</xdr:rowOff>
    </xdr:from>
    <xdr:to>
      <xdr:col>0</xdr:col>
      <xdr:colOff>551791</xdr:colOff>
      <xdr:row>30</xdr:row>
      <xdr:rowOff>258380</xdr:rowOff>
    </xdr:to>
    <xdr:pic>
      <xdr:nvPicPr>
        <xdr:cNvPr id="13" name="图片模式3"/>
        <xdr:cNvPicPr/>
      </xdr:nvPicPr>
      <xdr:blipFill>
        <a:blip r:embed="rId2" cstate="print"/>
        <a:stretch>
          <a:fillRect/>
        </a:stretch>
      </xdr:blipFill>
      <xdr:spPr>
        <a:xfrm>
          <a:off x="231775" y="8639175"/>
          <a:ext cx="319405" cy="222885"/>
        </a:xfrm>
        <a:prstGeom prst="rect">
          <a:avLst/>
        </a:prstGeom>
        <a:noFill/>
        <a:ln w="12700" cap="flat">
          <a:noFill/>
          <a:prstDash val="solid"/>
          <a:miter lim="800000"/>
          <a:headEnd type="none" w="med" len="med"/>
          <a:tailEnd type="none" w="med" len="med"/>
        </a:ln>
        <a:effectLst/>
      </xdr:spPr>
    </xdr:pic>
    <xdr:clientData/>
  </xdr:twoCellAnchor>
  <xdr:twoCellAnchor>
    <xdr:from>
      <xdr:col>7</xdr:col>
      <xdr:colOff>0</xdr:colOff>
      <xdr:row>35</xdr:row>
      <xdr:rowOff>0</xdr:rowOff>
    </xdr:from>
    <xdr:to>
      <xdr:col>8</xdr:col>
      <xdr:colOff>40640</xdr:colOff>
      <xdr:row>36</xdr:row>
      <xdr:rowOff>24765</xdr:rowOff>
    </xdr:to>
    <xdr:pic>
      <xdr:nvPicPr>
        <xdr:cNvPr id="12" name="图片 1" descr="64b64bb26022c4d1fc4eea71ae1afda"/>
        <xdr:cNvPicPr>
          <a:picLocks noChangeAspect="1"/>
        </xdr:cNvPicPr>
      </xdr:nvPicPr>
      <xdr:blipFill>
        <a:blip r:embed="rId9"/>
        <a:srcRect l="11280" t="22368" r="16747" b="26645"/>
        <a:stretch>
          <a:fillRect/>
        </a:stretch>
      </xdr:blipFill>
      <xdr:spPr>
        <a:xfrm flipV="1">
          <a:off x="4705350" y="10414000"/>
          <a:ext cx="821690" cy="3676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387350</xdr:colOff>
      <xdr:row>4</xdr:row>
      <xdr:rowOff>47625</xdr:rowOff>
    </xdr:from>
    <xdr:to>
      <xdr:col>10</xdr:col>
      <xdr:colOff>681990</xdr:colOff>
      <xdr:row>19</xdr:row>
      <xdr:rowOff>76200</xdr:rowOff>
    </xdr:to>
    <xdr:graphicFrame>
      <xdr:nvGraphicFramePr>
        <xdr:cNvPr id="3" name="图表 2"/>
        <xdr:cNvGraphicFramePr/>
      </xdr:nvGraphicFramePr>
      <xdr:xfrm>
        <a:off x="1517650" y="1171575"/>
        <a:ext cx="5781040" cy="32689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473075</xdr:colOff>
      <xdr:row>23</xdr:row>
      <xdr:rowOff>94615</xdr:rowOff>
    </xdr:from>
    <xdr:to>
      <xdr:col>11</xdr:col>
      <xdr:colOff>429</xdr:colOff>
      <xdr:row>34</xdr:row>
      <xdr:rowOff>8255</xdr:rowOff>
    </xdr:to>
    <xdr:graphicFrame>
      <xdr:nvGraphicFramePr>
        <xdr:cNvPr id="4" name="图表 3"/>
        <xdr:cNvGraphicFramePr/>
      </xdr:nvGraphicFramePr>
      <xdr:xfrm>
        <a:off x="1603375" y="5220970"/>
        <a:ext cx="5699125" cy="21615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203200</xdr:colOff>
          <xdr:row>1</xdr:row>
          <xdr:rowOff>114300</xdr:rowOff>
        </xdr:from>
        <xdr:to>
          <xdr:col>0</xdr:col>
          <xdr:colOff>317500</xdr:colOff>
          <xdr:row>3</xdr:row>
          <xdr:rowOff>6350</xdr:rowOff>
        </xdr:to>
        <xdr:sp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03200" y="666750"/>
              <a:ext cx="114300" cy="27305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16</xdr:col>
      <xdr:colOff>0</xdr:colOff>
      <xdr:row>22</xdr:row>
      <xdr:rowOff>0</xdr:rowOff>
    </xdr:from>
    <xdr:to>
      <xdr:col>17</xdr:col>
      <xdr:colOff>135890</xdr:colOff>
      <xdr:row>23</xdr:row>
      <xdr:rowOff>177165</xdr:rowOff>
    </xdr:to>
    <xdr:pic>
      <xdr:nvPicPr>
        <xdr:cNvPr id="2" name="图片 1" descr="64b64bb26022c4d1fc4eea71ae1afda"/>
        <xdr:cNvPicPr>
          <a:picLocks noChangeAspect="1"/>
        </xdr:cNvPicPr>
      </xdr:nvPicPr>
      <xdr:blipFill>
        <a:blip r:embed="rId3"/>
        <a:srcRect l="11280" t="22368" r="16747" b="26645"/>
        <a:stretch>
          <a:fillRect/>
        </a:stretch>
      </xdr:blipFill>
      <xdr:spPr>
        <a:xfrm flipV="1">
          <a:off x="10668000" y="4935855"/>
          <a:ext cx="821690" cy="367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宋体"/>
        <a:ea typeface="宋体"/>
        <a:cs typeface="宋体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4" Type="http://schemas.openxmlformats.org/officeDocument/2006/relationships/image" Target="../media/image10.w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view="pageBreakPreview" zoomScale="145" zoomScaleNormal="121" topLeftCell="A13" workbookViewId="0">
      <selection activeCell="J22" sqref="J22"/>
    </sheetView>
  </sheetViews>
  <sheetFormatPr defaultColWidth="9" defaultRowHeight="15"/>
  <cols>
    <col min="1" max="1" width="7.83333333333333" customWidth="1"/>
    <col min="2" max="2" width="10.25" customWidth="1"/>
    <col min="3" max="3" width="10.8333333333333" customWidth="1"/>
    <col min="4" max="4" width="8.16666666666667" customWidth="1"/>
    <col min="5" max="6" width="7.83333333333333" customWidth="1"/>
    <col min="7" max="7" width="9" customWidth="1"/>
    <col min="8" max="8" width="10.25" customWidth="1"/>
    <col min="9" max="9" width="7.83333333333333" customWidth="1"/>
    <col min="10" max="256" width="9" customWidth="1"/>
  </cols>
  <sheetData>
    <row r="1" spans="1:1">
      <c r="A1" s="10" t="s">
        <v>0</v>
      </c>
    </row>
    <row r="2" ht="21" customHeight="1" spans="1:9">
      <c r="A2" s="11" t="s">
        <v>1</v>
      </c>
      <c r="B2" s="12"/>
      <c r="C2" s="12"/>
      <c r="D2" s="12"/>
      <c r="E2" s="12"/>
      <c r="F2" s="12"/>
      <c r="G2" s="12"/>
      <c r="H2" s="12"/>
      <c r="I2" s="12"/>
    </row>
    <row r="3" ht="14.25" customHeight="1" spans="1:9">
      <c r="A3" s="13"/>
      <c r="B3" s="14"/>
      <c r="C3" s="14"/>
      <c r="D3" s="14"/>
      <c r="E3" s="14"/>
      <c r="F3" s="15"/>
      <c r="G3" s="16"/>
      <c r="H3" s="16"/>
      <c r="I3" s="14"/>
    </row>
    <row r="4" ht="29.5" customHeight="1" spans="1:9">
      <c r="A4" s="17" t="s">
        <v>2</v>
      </c>
      <c r="B4" s="17"/>
      <c r="C4" s="17"/>
      <c r="D4" s="17"/>
      <c r="E4" s="17"/>
      <c r="F4" s="17"/>
      <c r="G4" s="17"/>
      <c r="H4" s="17"/>
      <c r="I4" s="17"/>
    </row>
    <row r="5" ht="24" customHeight="1" spans="1:9">
      <c r="A5" s="17" t="s">
        <v>3</v>
      </c>
      <c r="B5" s="17"/>
      <c r="C5" s="17"/>
      <c r="D5" s="17"/>
      <c r="E5" s="17"/>
      <c r="F5" s="17"/>
      <c r="G5" s="17"/>
      <c r="H5" s="17"/>
      <c r="I5" s="17"/>
    </row>
    <row r="6" ht="24" customHeight="1" spans="1:9">
      <c r="A6" s="17" t="s">
        <v>4</v>
      </c>
      <c r="B6" s="17"/>
      <c r="C6" s="17"/>
      <c r="D6" s="17"/>
      <c r="E6" s="17"/>
      <c r="F6" s="17"/>
      <c r="G6" s="17"/>
      <c r="H6" s="17"/>
      <c r="I6" s="17"/>
    </row>
    <row r="7" ht="42.5" customHeight="1" spans="1:9">
      <c r="A7" s="18" t="s">
        <v>5</v>
      </c>
      <c r="B7" s="18"/>
      <c r="C7" s="19" t="s">
        <v>6</v>
      </c>
      <c r="D7" s="20"/>
      <c r="E7" s="20"/>
      <c r="F7" s="20"/>
      <c r="G7" s="20"/>
      <c r="H7" s="20"/>
      <c r="I7" s="20"/>
    </row>
    <row r="8" ht="23.25" customHeight="1" spans="1:9">
      <c r="A8" s="21" t="s">
        <v>7</v>
      </c>
      <c r="B8" s="22" t="s">
        <v>8</v>
      </c>
      <c r="C8" s="22" t="s">
        <v>9</v>
      </c>
      <c r="D8" s="22"/>
      <c r="E8" s="22"/>
      <c r="F8" s="22"/>
      <c r="G8" s="22"/>
      <c r="H8" s="23"/>
      <c r="I8" s="65" t="s">
        <v>10</v>
      </c>
    </row>
    <row r="9" ht="22" customHeight="1" spans="1:9">
      <c r="A9" s="24"/>
      <c r="B9" s="25" t="s">
        <v>11</v>
      </c>
      <c r="C9" s="23" t="s">
        <v>12</v>
      </c>
      <c r="D9" s="23" t="s">
        <v>13</v>
      </c>
      <c r="E9" s="23" t="s">
        <v>14</v>
      </c>
      <c r="F9" s="23" t="s">
        <v>15</v>
      </c>
      <c r="G9" s="23" t="s">
        <v>16</v>
      </c>
      <c r="H9" s="26"/>
      <c r="I9" s="66"/>
    </row>
    <row r="10" ht="22" customHeight="1" spans="1:9">
      <c r="A10" s="27">
        <v>1</v>
      </c>
      <c r="B10" s="28" t="s">
        <v>17</v>
      </c>
      <c r="C10" s="29">
        <v>14.7</v>
      </c>
      <c r="D10" s="29">
        <v>14.9</v>
      </c>
      <c r="E10" s="29">
        <v>14.8</v>
      </c>
      <c r="F10" s="29">
        <v>14.9</v>
      </c>
      <c r="G10" s="29">
        <v>15.1</v>
      </c>
      <c r="H10" s="30">
        <f t="shared" ref="H10:H29" si="0">SUM(C10:G10)/5</f>
        <v>14.88</v>
      </c>
      <c r="I10" s="38">
        <f>MAX(C10:G10)-MIN(C10:G10)</f>
        <v>0.4</v>
      </c>
    </row>
    <row r="11" ht="22" customHeight="1" spans="1:9">
      <c r="A11" s="27">
        <v>2</v>
      </c>
      <c r="B11" s="28" t="s">
        <v>18</v>
      </c>
      <c r="C11" s="29">
        <v>15.1</v>
      </c>
      <c r="D11" s="29">
        <v>14.9</v>
      </c>
      <c r="E11" s="29">
        <v>14.8</v>
      </c>
      <c r="F11" s="29">
        <v>14.7</v>
      </c>
      <c r="G11" s="29">
        <v>14.8</v>
      </c>
      <c r="H11" s="30">
        <f t="shared" si="0"/>
        <v>14.86</v>
      </c>
      <c r="I11" s="38">
        <f t="shared" ref="I11:I21" si="1">MAX(C11:G11)-MIN(C11:G11)</f>
        <v>0.4</v>
      </c>
    </row>
    <row r="12" ht="22" customHeight="1" spans="1:9">
      <c r="A12" s="27">
        <v>3</v>
      </c>
      <c r="B12" s="28" t="s">
        <v>19</v>
      </c>
      <c r="C12" s="29">
        <v>15</v>
      </c>
      <c r="D12" s="29">
        <v>14.7</v>
      </c>
      <c r="E12" s="29">
        <v>15.1</v>
      </c>
      <c r="F12" s="29">
        <v>14.8</v>
      </c>
      <c r="G12" s="29">
        <v>14.9</v>
      </c>
      <c r="H12" s="30">
        <f t="shared" si="0"/>
        <v>14.9</v>
      </c>
      <c r="I12" s="38">
        <f t="shared" si="1"/>
        <v>0.4</v>
      </c>
    </row>
    <row r="13" ht="22" customHeight="1" spans="1:9">
      <c r="A13" s="27">
        <v>4</v>
      </c>
      <c r="B13" s="28" t="s">
        <v>20</v>
      </c>
      <c r="C13" s="29">
        <v>14.9</v>
      </c>
      <c r="D13" s="29">
        <v>14.8</v>
      </c>
      <c r="E13" s="29">
        <v>14.7</v>
      </c>
      <c r="F13" s="29">
        <v>15.1</v>
      </c>
      <c r="G13" s="29">
        <v>14.7</v>
      </c>
      <c r="H13" s="30">
        <f t="shared" si="0"/>
        <v>14.84</v>
      </c>
      <c r="I13" s="38">
        <f t="shared" si="1"/>
        <v>0.4</v>
      </c>
    </row>
    <row r="14" ht="22" customHeight="1" spans="1:9">
      <c r="A14" s="31">
        <v>5</v>
      </c>
      <c r="B14" s="28" t="s">
        <v>21</v>
      </c>
      <c r="C14" s="29">
        <v>14.8</v>
      </c>
      <c r="D14" s="29">
        <v>14.9</v>
      </c>
      <c r="E14" s="29">
        <v>14.9</v>
      </c>
      <c r="F14" s="29">
        <v>14.9</v>
      </c>
      <c r="G14" s="29">
        <v>15</v>
      </c>
      <c r="H14" s="30">
        <f t="shared" si="0"/>
        <v>14.9</v>
      </c>
      <c r="I14" s="38">
        <f t="shared" si="1"/>
        <v>0.199999999999999</v>
      </c>
    </row>
    <row r="15" ht="22" customHeight="1" spans="1:9">
      <c r="A15" s="31">
        <v>6</v>
      </c>
      <c r="B15" s="28" t="s">
        <v>22</v>
      </c>
      <c r="C15" s="29">
        <v>15.1</v>
      </c>
      <c r="D15" s="29">
        <v>14.8</v>
      </c>
      <c r="E15" s="29">
        <v>14.7</v>
      </c>
      <c r="F15" s="29">
        <v>14.9</v>
      </c>
      <c r="G15" s="29">
        <v>14.8</v>
      </c>
      <c r="H15" s="30">
        <f t="shared" si="0"/>
        <v>14.86</v>
      </c>
      <c r="I15" s="38">
        <f t="shared" si="1"/>
        <v>0.4</v>
      </c>
    </row>
    <row r="16" ht="22" customHeight="1" spans="1:9">
      <c r="A16" s="31">
        <v>7</v>
      </c>
      <c r="B16" s="28" t="s">
        <v>23</v>
      </c>
      <c r="C16" s="29">
        <v>14.8</v>
      </c>
      <c r="D16" s="29">
        <v>14.8</v>
      </c>
      <c r="E16" s="29">
        <v>14.8</v>
      </c>
      <c r="F16" s="29">
        <v>15.1</v>
      </c>
      <c r="G16" s="29">
        <v>14.7</v>
      </c>
      <c r="H16" s="30">
        <f t="shared" si="0"/>
        <v>14.84</v>
      </c>
      <c r="I16" s="38">
        <f t="shared" si="1"/>
        <v>0.4</v>
      </c>
    </row>
    <row r="17" ht="22" customHeight="1" spans="1:9">
      <c r="A17" s="31">
        <v>8</v>
      </c>
      <c r="B17" s="28" t="s">
        <v>24</v>
      </c>
      <c r="C17" s="29">
        <v>15.1</v>
      </c>
      <c r="D17" s="29">
        <v>14.7</v>
      </c>
      <c r="E17" s="29">
        <v>15.1</v>
      </c>
      <c r="F17" s="29">
        <v>14.8</v>
      </c>
      <c r="G17" s="29">
        <v>15.1</v>
      </c>
      <c r="H17" s="30">
        <f t="shared" si="0"/>
        <v>14.96</v>
      </c>
      <c r="I17" s="38">
        <f t="shared" si="1"/>
        <v>0.4</v>
      </c>
    </row>
    <row r="18" ht="22" customHeight="1" spans="1:9">
      <c r="A18" s="31">
        <v>9</v>
      </c>
      <c r="B18" s="28" t="s">
        <v>25</v>
      </c>
      <c r="C18" s="29">
        <v>14.7</v>
      </c>
      <c r="D18" s="29">
        <v>14.8</v>
      </c>
      <c r="E18" s="29">
        <v>14.8</v>
      </c>
      <c r="F18" s="29">
        <v>15</v>
      </c>
      <c r="G18" s="29">
        <v>14.8</v>
      </c>
      <c r="H18" s="30">
        <f t="shared" si="0"/>
        <v>14.82</v>
      </c>
      <c r="I18" s="38">
        <f t="shared" si="1"/>
        <v>0.300000000000001</v>
      </c>
    </row>
    <row r="19" ht="22" customHeight="1" spans="1:9">
      <c r="A19" s="31">
        <v>10</v>
      </c>
      <c r="B19" s="28" t="s">
        <v>26</v>
      </c>
      <c r="C19" s="29">
        <v>14.9</v>
      </c>
      <c r="D19" s="29">
        <v>14.8</v>
      </c>
      <c r="E19" s="29">
        <v>14.7</v>
      </c>
      <c r="F19" s="29">
        <v>14.8</v>
      </c>
      <c r="G19" s="29">
        <v>15.1</v>
      </c>
      <c r="H19" s="30">
        <f t="shared" si="0"/>
        <v>14.86</v>
      </c>
      <c r="I19" s="38">
        <f t="shared" si="1"/>
        <v>0.4</v>
      </c>
    </row>
    <row r="20" ht="22" customHeight="1" spans="1:9">
      <c r="A20" s="31">
        <v>11</v>
      </c>
      <c r="B20" s="28" t="s">
        <v>27</v>
      </c>
      <c r="C20" s="29">
        <v>14.7</v>
      </c>
      <c r="D20" s="29">
        <v>15.1</v>
      </c>
      <c r="E20" s="29">
        <v>14.9</v>
      </c>
      <c r="F20" s="29">
        <v>14.7</v>
      </c>
      <c r="G20" s="29">
        <v>14.9</v>
      </c>
      <c r="H20" s="30">
        <f t="shared" si="0"/>
        <v>14.86</v>
      </c>
      <c r="I20" s="38">
        <f t="shared" si="1"/>
        <v>0.4</v>
      </c>
    </row>
    <row r="21" ht="22" customHeight="1" spans="1:9">
      <c r="A21" s="31">
        <v>12</v>
      </c>
      <c r="B21" s="28" t="s">
        <v>28</v>
      </c>
      <c r="C21" s="29">
        <v>14.9</v>
      </c>
      <c r="D21" s="29">
        <v>14.9</v>
      </c>
      <c r="E21" s="29">
        <v>14.9</v>
      </c>
      <c r="F21" s="29">
        <v>14.7</v>
      </c>
      <c r="G21" s="29">
        <v>15.1</v>
      </c>
      <c r="H21" s="30">
        <f t="shared" si="0"/>
        <v>14.9</v>
      </c>
      <c r="I21" s="38">
        <f t="shared" si="1"/>
        <v>0.4</v>
      </c>
    </row>
    <row r="22" ht="22" customHeight="1" spans="1:9">
      <c r="A22" s="31">
        <v>13</v>
      </c>
      <c r="B22" s="28" t="s">
        <v>29</v>
      </c>
      <c r="C22" s="29">
        <v>14.9</v>
      </c>
      <c r="D22" s="29">
        <v>14.99</v>
      </c>
      <c r="E22" s="29">
        <v>14.98</v>
      </c>
      <c r="F22" s="29">
        <v>14.8</v>
      </c>
      <c r="G22" s="29">
        <v>14.9</v>
      </c>
      <c r="H22" s="30">
        <f t="shared" si="0"/>
        <v>14.914</v>
      </c>
      <c r="I22" s="38">
        <f t="shared" ref="I22:I29" si="2">MAX(C22:G22)-MIN(C22:G22)</f>
        <v>0.19</v>
      </c>
    </row>
    <row r="23" ht="22" customHeight="1" spans="1:9">
      <c r="A23" s="31">
        <v>14</v>
      </c>
      <c r="B23" s="28" t="s">
        <v>30</v>
      </c>
      <c r="C23" s="29">
        <v>14.9</v>
      </c>
      <c r="D23" s="29">
        <v>14.8</v>
      </c>
      <c r="E23" s="29">
        <v>14.9</v>
      </c>
      <c r="F23" s="29">
        <v>15.1</v>
      </c>
      <c r="G23" s="29">
        <v>15.1</v>
      </c>
      <c r="H23" s="30">
        <f t="shared" si="0"/>
        <v>14.96</v>
      </c>
      <c r="I23" s="38">
        <f t="shared" si="2"/>
        <v>0.299999999999999</v>
      </c>
    </row>
    <row r="24" ht="22" customHeight="1" spans="1:9">
      <c r="A24" s="31">
        <v>15</v>
      </c>
      <c r="B24" s="28" t="s">
        <v>31</v>
      </c>
      <c r="C24" s="29">
        <v>14.8</v>
      </c>
      <c r="D24" s="29">
        <v>15</v>
      </c>
      <c r="E24" s="29">
        <v>14.9</v>
      </c>
      <c r="F24" s="29">
        <v>14.8</v>
      </c>
      <c r="G24" s="29">
        <v>14.9</v>
      </c>
      <c r="H24" s="30">
        <f t="shared" si="0"/>
        <v>14.88</v>
      </c>
      <c r="I24" s="38">
        <f t="shared" si="2"/>
        <v>0.199999999999999</v>
      </c>
    </row>
    <row r="25" ht="22" customHeight="1" spans="1:9">
      <c r="A25" s="31">
        <v>16</v>
      </c>
      <c r="B25" s="28" t="s">
        <v>32</v>
      </c>
      <c r="C25" s="29">
        <v>14.8</v>
      </c>
      <c r="D25" s="29">
        <v>15</v>
      </c>
      <c r="E25" s="29">
        <v>14.9</v>
      </c>
      <c r="F25" s="29">
        <v>14.9</v>
      </c>
      <c r="G25" s="29">
        <v>14.9</v>
      </c>
      <c r="H25" s="30">
        <f t="shared" si="0"/>
        <v>14.9</v>
      </c>
      <c r="I25" s="38">
        <f t="shared" si="2"/>
        <v>0.199999999999999</v>
      </c>
    </row>
    <row r="26" ht="22" customHeight="1" spans="1:9">
      <c r="A26" s="31">
        <v>17</v>
      </c>
      <c r="B26" s="28" t="s">
        <v>33</v>
      </c>
      <c r="C26" s="29">
        <v>15.1</v>
      </c>
      <c r="D26" s="29">
        <v>14.8</v>
      </c>
      <c r="E26" s="29">
        <v>14.7</v>
      </c>
      <c r="F26" s="29">
        <v>14.7</v>
      </c>
      <c r="G26" s="29">
        <v>15.1</v>
      </c>
      <c r="H26" s="30">
        <f t="shared" si="0"/>
        <v>14.88</v>
      </c>
      <c r="I26" s="38">
        <f t="shared" si="2"/>
        <v>0.4</v>
      </c>
    </row>
    <row r="27" ht="22" customHeight="1" spans="1:9">
      <c r="A27" s="31">
        <v>18</v>
      </c>
      <c r="B27" s="28" t="s">
        <v>34</v>
      </c>
      <c r="C27" s="29">
        <v>14.8</v>
      </c>
      <c r="D27" s="29">
        <v>14.8</v>
      </c>
      <c r="E27" s="29">
        <v>14.9</v>
      </c>
      <c r="F27" s="29">
        <v>14.8</v>
      </c>
      <c r="G27" s="29">
        <v>14.7</v>
      </c>
      <c r="H27" s="30">
        <f t="shared" si="0"/>
        <v>14.8</v>
      </c>
      <c r="I27" s="38">
        <f t="shared" si="2"/>
        <v>0.200000000000001</v>
      </c>
    </row>
    <row r="28" ht="22" customHeight="1" spans="1:9">
      <c r="A28" s="31">
        <v>19</v>
      </c>
      <c r="B28" s="28" t="s">
        <v>35</v>
      </c>
      <c r="C28" s="29">
        <v>14.9</v>
      </c>
      <c r="D28" s="29">
        <v>14.8</v>
      </c>
      <c r="E28" s="29">
        <v>14.7</v>
      </c>
      <c r="F28" s="29">
        <v>15.1</v>
      </c>
      <c r="G28" s="29">
        <v>15</v>
      </c>
      <c r="H28" s="30">
        <f t="shared" si="0"/>
        <v>14.9</v>
      </c>
      <c r="I28" s="38">
        <f t="shared" si="2"/>
        <v>0.4</v>
      </c>
    </row>
    <row r="29" ht="22" customHeight="1" spans="1:9">
      <c r="A29" s="31">
        <v>20</v>
      </c>
      <c r="B29" s="28" t="s">
        <v>36</v>
      </c>
      <c r="C29" s="29">
        <v>14.7</v>
      </c>
      <c r="D29" s="29">
        <v>14.9</v>
      </c>
      <c r="E29" s="29">
        <v>14.8</v>
      </c>
      <c r="F29" s="29">
        <v>14.9</v>
      </c>
      <c r="G29" s="29">
        <v>14.8</v>
      </c>
      <c r="H29" s="30">
        <f t="shared" si="0"/>
        <v>14.82</v>
      </c>
      <c r="I29" s="38">
        <f t="shared" si="2"/>
        <v>0.200000000000001</v>
      </c>
    </row>
    <row r="30" ht="22" customHeight="1" spans="1:9">
      <c r="A30" s="32"/>
      <c r="B30" s="33"/>
      <c r="C30" s="34"/>
      <c r="D30" s="34"/>
      <c r="E30" s="34"/>
      <c r="F30" s="29" t="s">
        <v>37</v>
      </c>
      <c r="G30" s="35"/>
      <c r="H30" s="36" t="s">
        <v>37</v>
      </c>
      <c r="I30" s="67"/>
    </row>
    <row r="31" ht="22" customHeight="1" spans="1:9">
      <c r="A31" s="37" t="s">
        <v>37</v>
      </c>
      <c r="B31" s="38">
        <f>AVERAGE(H10:H29)</f>
        <v>14.8767</v>
      </c>
      <c r="C31" s="39" t="s">
        <v>37</v>
      </c>
      <c r="D31" s="40"/>
      <c r="E31" s="40"/>
      <c r="F31" s="29" t="s">
        <v>37</v>
      </c>
      <c r="G31" s="41">
        <f>AVERAGE(I10:I29)</f>
        <v>0.3295</v>
      </c>
      <c r="H31" s="39" t="s">
        <v>37</v>
      </c>
      <c r="I31" s="68"/>
    </row>
    <row r="32" ht="23" customHeight="1" spans="1:9">
      <c r="A32" s="42" t="s">
        <v>38</v>
      </c>
      <c r="B32" s="43"/>
      <c r="C32" s="44" t="s">
        <v>39</v>
      </c>
      <c r="D32" s="45">
        <v>0.577</v>
      </c>
      <c r="E32" s="44" t="s">
        <v>40</v>
      </c>
      <c r="F32" s="45">
        <v>2.114</v>
      </c>
      <c r="G32" s="44" t="s">
        <v>41</v>
      </c>
      <c r="H32" s="46">
        <v>0</v>
      </c>
      <c r="I32" s="69"/>
    </row>
    <row r="33" ht="37.5" customHeight="1" spans="1:9">
      <c r="A33" s="47" t="s">
        <v>42</v>
      </c>
      <c r="B33" s="48" t="s">
        <v>43</v>
      </c>
      <c r="C33" s="49"/>
      <c r="D33" s="50"/>
      <c r="E33" s="50"/>
      <c r="F33" s="50"/>
      <c r="G33" s="50"/>
      <c r="H33" s="36" t="s">
        <v>37</v>
      </c>
      <c r="I33" s="50"/>
    </row>
    <row r="34" ht="23.25" customHeight="1" spans="1:9">
      <c r="A34" s="51" t="s">
        <v>44</v>
      </c>
      <c r="B34" s="52" t="s">
        <v>45</v>
      </c>
      <c r="C34" s="53"/>
      <c r="D34" s="54">
        <f>B31</f>
        <v>14.8767</v>
      </c>
      <c r="E34" s="55" t="s">
        <v>46</v>
      </c>
      <c r="F34" s="50"/>
      <c r="G34" s="50"/>
      <c r="H34" s="36" t="s">
        <v>37</v>
      </c>
      <c r="I34" s="50"/>
    </row>
    <row r="35" ht="36.75" customHeight="1" spans="1:9">
      <c r="A35" s="51" t="s">
        <v>47</v>
      </c>
      <c r="B35" s="52" t="s">
        <v>48</v>
      </c>
      <c r="C35" s="53"/>
      <c r="D35" s="54">
        <f>SUM(B31+D32*G31)</f>
        <v>15.0668215</v>
      </c>
      <c r="E35" s="56" t="s">
        <v>49</v>
      </c>
      <c r="F35" s="56"/>
      <c r="G35" s="56"/>
      <c r="H35" s="57"/>
      <c r="I35" s="57"/>
    </row>
    <row r="36" ht="27" customHeight="1" spans="1:9">
      <c r="A36" s="51" t="s">
        <v>50</v>
      </c>
      <c r="B36" s="52" t="s">
        <v>51</v>
      </c>
      <c r="C36" s="50"/>
      <c r="D36" s="54">
        <f>SUM(B31-D32*G31)</f>
        <v>14.6865785</v>
      </c>
      <c r="E36" s="56" t="s">
        <v>49</v>
      </c>
      <c r="F36" s="58"/>
      <c r="G36" s="58"/>
      <c r="H36" s="58"/>
      <c r="I36" s="50"/>
    </row>
    <row r="37" ht="39.75" customHeight="1" spans="1:9">
      <c r="A37" s="59" t="s">
        <v>10</v>
      </c>
      <c r="B37" s="50" t="s">
        <v>43</v>
      </c>
      <c r="C37" s="50"/>
      <c r="D37" s="60"/>
      <c r="E37" s="50"/>
      <c r="F37" s="50"/>
      <c r="G37" s="50"/>
      <c r="H37" s="50"/>
      <c r="I37" s="50"/>
    </row>
    <row r="38" ht="25.5" customHeight="1" spans="1:9">
      <c r="A38" s="51" t="s">
        <v>52</v>
      </c>
      <c r="B38" s="52" t="s">
        <v>53</v>
      </c>
      <c r="C38" s="50"/>
      <c r="D38" s="60">
        <f>G31</f>
        <v>0.3295</v>
      </c>
      <c r="E38" s="55" t="s">
        <v>49</v>
      </c>
      <c r="F38" s="50"/>
      <c r="G38" s="50"/>
      <c r="H38" s="50"/>
      <c r="I38" s="50"/>
    </row>
    <row r="39" ht="30.75" customHeight="1" spans="1:9">
      <c r="A39" s="51" t="s">
        <v>47</v>
      </c>
      <c r="B39" s="52" t="s">
        <v>48</v>
      </c>
      <c r="C39" s="50"/>
      <c r="D39" s="60">
        <f>F32*G31</f>
        <v>0.696563</v>
      </c>
      <c r="E39" s="56" t="s">
        <v>49</v>
      </c>
      <c r="F39" s="61"/>
      <c r="G39" s="50"/>
      <c r="H39" s="57"/>
      <c r="I39" s="57"/>
    </row>
    <row r="40" ht="29.25" customHeight="1" spans="1:9">
      <c r="A40" s="51" t="s">
        <v>50</v>
      </c>
      <c r="B40" s="52" t="s">
        <v>51</v>
      </c>
      <c r="C40" s="50"/>
      <c r="D40" s="60">
        <f>SUM(H32*G31)</f>
        <v>0</v>
      </c>
      <c r="E40" s="56" t="s">
        <v>49</v>
      </c>
      <c r="F40" s="50"/>
      <c r="G40" s="50"/>
      <c r="H40" s="57"/>
      <c r="I40" s="57"/>
    </row>
    <row r="41" ht="26" customHeight="1" spans="1:9">
      <c r="A41" s="62" t="s">
        <v>54</v>
      </c>
      <c r="B41" s="63"/>
      <c r="C41" s="63"/>
      <c r="D41" s="63"/>
      <c r="E41" s="63"/>
      <c r="F41" s="63"/>
      <c r="G41" s="63"/>
      <c r="H41" s="63"/>
      <c r="I41" s="63"/>
    </row>
    <row r="42" ht="52.5" customHeight="1" spans="1:9">
      <c r="A42" s="62" t="s">
        <v>55</v>
      </c>
      <c r="B42" s="62"/>
      <c r="C42" s="62"/>
      <c r="D42" s="62"/>
      <c r="E42" s="62"/>
      <c r="F42" s="62"/>
      <c r="G42" s="62"/>
      <c r="H42" s="62"/>
      <c r="I42" s="62"/>
    </row>
    <row r="43" ht="26.5" customHeight="1" spans="2:9">
      <c r="B43" s="64" t="s">
        <v>56</v>
      </c>
      <c r="C43" s="15"/>
      <c r="D43" s="15"/>
      <c r="E43" s="15"/>
      <c r="F43" s="15"/>
      <c r="G43" s="15"/>
      <c r="H43" s="15"/>
      <c r="I43" s="15"/>
    </row>
  </sheetData>
  <mergeCells count="18">
    <mergeCell ref="A2:I2"/>
    <mergeCell ref="G3:H3"/>
    <mergeCell ref="A4:I4"/>
    <mergeCell ref="A5:I5"/>
    <mergeCell ref="A6:I6"/>
    <mergeCell ref="C7:I7"/>
    <mergeCell ref="C8:G8"/>
    <mergeCell ref="A32:B32"/>
    <mergeCell ref="B33:C33"/>
    <mergeCell ref="H35:I35"/>
    <mergeCell ref="H39:I39"/>
    <mergeCell ref="H40:I40"/>
    <mergeCell ref="A41:I41"/>
    <mergeCell ref="A42:I42"/>
    <mergeCell ref="B43:I43"/>
    <mergeCell ref="A8:A9"/>
    <mergeCell ref="H8:H9"/>
    <mergeCell ref="I8:I9"/>
  </mergeCells>
  <pageMargins left="0.904166666666667" right="0.747916666666667" top="0.984027777777778" bottom="0.707638888888889" header="0.511805555555556" footer="0.511805555555556"/>
  <pageSetup paperSize="9" pageOrder="overThenDown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1"/>
  <sheetViews>
    <sheetView tabSelected="1" zoomScale="74" zoomScaleNormal="74" topLeftCell="A6" workbookViewId="0">
      <selection activeCell="Q23" sqref="Q23"/>
    </sheetView>
  </sheetViews>
  <sheetFormatPr defaultColWidth="9" defaultRowHeight="15"/>
  <cols>
    <col min="1" max="1" width="9.25" customWidth="1"/>
    <col min="2" max="2" width="5.58333333333333" customWidth="1"/>
    <col min="13" max="13" width="8.33333333333333" customWidth="1"/>
    <col min="14" max="14" width="8.83333333333333" style="1" customWidth="1"/>
  </cols>
  <sheetData>
    <row r="1" ht="43.5" customHeight="1" spans="4:4">
      <c r="D1" s="2" t="s">
        <v>57</v>
      </c>
    </row>
    <row r="3" spans="1:2">
      <c r="A3" s="3"/>
      <c r="B3" s="4" t="s">
        <v>58</v>
      </c>
    </row>
    <row r="4" spans="1:2">
      <c r="A4" s="3">
        <f>附录C!H10</f>
        <v>14.88</v>
      </c>
      <c r="B4" s="3">
        <f>附录C!I10</f>
        <v>0.4</v>
      </c>
    </row>
    <row r="5" spans="1:2">
      <c r="A5" s="3">
        <f>附录C!H11</f>
        <v>14.86</v>
      </c>
      <c r="B5" s="3">
        <f>附录C!I11</f>
        <v>0.4</v>
      </c>
    </row>
    <row r="6" spans="1:2">
      <c r="A6" s="3">
        <f>附录C!H12</f>
        <v>14.9</v>
      </c>
      <c r="B6" s="3">
        <f>附录C!I12</f>
        <v>0.4</v>
      </c>
    </row>
    <row r="7" ht="28" customHeight="1" spans="1:15">
      <c r="A7" s="3">
        <f>附录C!H13</f>
        <v>14.84</v>
      </c>
      <c r="B7" s="3">
        <f>附录C!I13</f>
        <v>0.4</v>
      </c>
      <c r="M7" s="6" t="s">
        <v>48</v>
      </c>
      <c r="N7" s="7">
        <f>附录C!D35</f>
        <v>15.0668215</v>
      </c>
      <c r="O7" s="6" t="s">
        <v>49</v>
      </c>
    </row>
    <row r="8" spans="1:2">
      <c r="A8" s="3">
        <f>附录C!H14</f>
        <v>14.9</v>
      </c>
      <c r="B8" s="3">
        <f>附录C!I14</f>
        <v>0.199999999999999</v>
      </c>
    </row>
    <row r="9" spans="1:2">
      <c r="A9" s="3">
        <f>附录C!H15</f>
        <v>14.86</v>
      </c>
      <c r="B9" s="3">
        <f>附录C!I15</f>
        <v>0.4</v>
      </c>
    </row>
    <row r="10" spans="1:2">
      <c r="A10" s="3">
        <f>附录C!H16</f>
        <v>14.84</v>
      </c>
      <c r="B10" s="3">
        <f>附录C!I16</f>
        <v>0.4</v>
      </c>
    </row>
    <row r="11" spans="1:2">
      <c r="A11" s="3">
        <f>附录C!H17</f>
        <v>14.96</v>
      </c>
      <c r="B11" s="3">
        <f>附录C!I17</f>
        <v>0.4</v>
      </c>
    </row>
    <row r="12" spans="1:15">
      <c r="A12" s="3">
        <f>附录C!H18</f>
        <v>14.82</v>
      </c>
      <c r="B12" s="3">
        <f>附录C!I18</f>
        <v>0.300000000000001</v>
      </c>
      <c r="M12" t="s">
        <v>59</v>
      </c>
      <c r="N12" s="8">
        <f>附录C!D34</f>
        <v>14.8767</v>
      </c>
      <c r="O12" t="s">
        <v>49</v>
      </c>
    </row>
    <row r="13" spans="1:2">
      <c r="A13" s="3">
        <f>附录C!H19</f>
        <v>14.86</v>
      </c>
      <c r="B13" s="3">
        <f>附录C!I19</f>
        <v>0.4</v>
      </c>
    </row>
    <row r="14" spans="1:2">
      <c r="A14" s="3">
        <f>附录C!H20</f>
        <v>14.86</v>
      </c>
      <c r="B14" s="3">
        <f>附录C!I20</f>
        <v>0.4</v>
      </c>
    </row>
    <row r="15" spans="1:2">
      <c r="A15" s="3">
        <f>附录C!H21</f>
        <v>14.9</v>
      </c>
      <c r="B15" s="3">
        <f>附录C!I21</f>
        <v>0.4</v>
      </c>
    </row>
    <row r="16" spans="1:2">
      <c r="A16" s="3">
        <f>附录C!H22</f>
        <v>14.914</v>
      </c>
      <c r="B16" s="3">
        <f>附录C!I22</f>
        <v>0.19</v>
      </c>
    </row>
    <row r="17" spans="1:2">
      <c r="A17" s="3">
        <f>附录C!H23</f>
        <v>14.96</v>
      </c>
      <c r="B17" s="3">
        <f>附录C!I23</f>
        <v>0.299999999999999</v>
      </c>
    </row>
    <row r="18" spans="1:15">
      <c r="A18" s="3">
        <f>附录C!H24</f>
        <v>14.88</v>
      </c>
      <c r="B18" s="3">
        <f>附录C!I24</f>
        <v>0.199999999999999</v>
      </c>
      <c r="M18" t="s">
        <v>37</v>
      </c>
      <c r="N18" s="8" t="s">
        <v>37</v>
      </c>
      <c r="O18" t="s">
        <v>37</v>
      </c>
    </row>
    <row r="19" ht="32.15" customHeight="1" spans="1:15">
      <c r="A19" s="3">
        <f>附录C!H25</f>
        <v>14.9</v>
      </c>
      <c r="B19" s="3">
        <f>附录C!I25</f>
        <v>0.199999999999999</v>
      </c>
      <c r="M19" t="s">
        <v>60</v>
      </c>
      <c r="N19" s="8">
        <f>附录C!D36</f>
        <v>14.6865785</v>
      </c>
      <c r="O19" t="s">
        <v>49</v>
      </c>
    </row>
    <row r="20" spans="1:14">
      <c r="A20" s="3">
        <f>附录C!H26</f>
        <v>14.88</v>
      </c>
      <c r="B20" s="3">
        <f>附录C!I26</f>
        <v>0.4</v>
      </c>
      <c r="M20" t="s">
        <v>37</v>
      </c>
      <c r="N20" s="1" t="s">
        <v>37</v>
      </c>
    </row>
    <row r="21" spans="1:2">
      <c r="A21" s="3">
        <f>附录C!H27</f>
        <v>14.8</v>
      </c>
      <c r="B21" s="3">
        <f>附录C!I27</f>
        <v>0.200000000000001</v>
      </c>
    </row>
    <row r="22" spans="1:2">
      <c r="A22" s="3">
        <f>附录C!H28</f>
        <v>14.9</v>
      </c>
      <c r="B22" s="3">
        <f>附录C!I28</f>
        <v>0.4</v>
      </c>
    </row>
    <row r="23" spans="1:2">
      <c r="A23" s="3">
        <f>附录C!H29</f>
        <v>14.82</v>
      </c>
      <c r="B23" s="3">
        <f>附录C!I29</f>
        <v>0.200000000000001</v>
      </c>
    </row>
    <row r="24" ht="27" customHeight="1" spans="13:13">
      <c r="M24" s="9" t="s">
        <v>37</v>
      </c>
    </row>
    <row r="25" spans="13:15">
      <c r="M25" t="s">
        <v>48</v>
      </c>
      <c r="N25" s="8">
        <f>附录C!D39</f>
        <v>0.696563</v>
      </c>
      <c r="O25" t="s">
        <v>49</v>
      </c>
    </row>
    <row r="29" spans="13:15">
      <c r="M29" t="s">
        <v>59</v>
      </c>
      <c r="N29" s="8">
        <f>附录C!D38</f>
        <v>0.3295</v>
      </c>
      <c r="O29" t="s">
        <v>49</v>
      </c>
    </row>
    <row r="33" spans="13:15">
      <c r="M33" t="s">
        <v>60</v>
      </c>
      <c r="N33" s="1">
        <f>附录C!D40</f>
        <v>0</v>
      </c>
      <c r="O33" t="s">
        <v>49</v>
      </c>
    </row>
    <row r="41" spans="6:6">
      <c r="F41" s="5" t="s">
        <v>61</v>
      </c>
    </row>
  </sheetData>
  <pageMargins left="0.75" right="0.75" top="1" bottom="1" header="0.511805555555556" footer="0.511805555555556"/>
  <pageSetup paperSize="9" orientation="portrait"/>
  <headerFooter/>
  <drawing r:id="rId1"/>
  <legacyDrawing r:id="rId2"/>
  <oleObjects>
    <mc:AlternateContent xmlns:mc="http://schemas.openxmlformats.org/markup-compatibility/2006">
      <mc:Choice Requires="x14">
        <oleObject shapeId="3073" progId="Equation.KSEE3" r:id="rId3">
          <objectPr defaultSize="0" r:id="rId4">
            <anchor moveWithCells="1">
              <from>
                <xdr:col>0</xdr:col>
                <xdr:colOff>203200</xdr:colOff>
                <xdr:row>1</xdr:row>
                <xdr:rowOff>114300</xdr:rowOff>
              </from>
              <to>
                <xdr:col>0</xdr:col>
                <xdr:colOff>317500</xdr:colOff>
                <xdr:row>3</xdr:row>
                <xdr:rowOff>6350</xdr:rowOff>
              </to>
            </anchor>
          </objectPr>
        </oleObject>
      </mc:Choice>
      <mc:Fallback>
        <oleObject shapeId="3073" progId="Equation.KSEE3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附录C</vt:lpstr>
      <vt:lpstr>附录D 控制图（均值-极差）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yingjie</cp:lastModifiedBy>
  <cp:revision>0</cp:revision>
  <dcterms:created xsi:type="dcterms:W3CDTF">1996-12-17T01:32:00Z</dcterms:created>
  <cp:lastPrinted>2018-05-25T03:12:00Z</cp:lastPrinted>
  <dcterms:modified xsi:type="dcterms:W3CDTF">2022-04-26T06:10:54Z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6E529AC50CCD435F862913AE6E71F8E8</vt:lpwstr>
  </property>
</Properties>
</file>