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enovo\Desktop\奥瑞拓能源科技股份有限公司\F整改材料（审核组专用）\"/>
    </mc:Choice>
  </mc:AlternateContent>
  <xr:revisionPtr revIDLastSave="0" documentId="13_ncr:1_{FD897A4F-28E3-41D4-9621-832AA0B87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A" sheetId="16" r:id="rId1"/>
    <sheet name="Sheet1" sheetId="19" r:id="rId2"/>
  </sheets>
  <definedNames>
    <definedName name="_xlnm._FilterDatabase" localSheetId="0" hidden="1">'1A'!$A$4:$I$21</definedName>
    <definedName name="_xlnm.Print_Titles" localSheetId="0">'1A'!$2:$2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6" l="1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B25" i="16" l="1"/>
  <c r="G25" i="16"/>
  <c r="D34" i="16" s="1"/>
  <c r="D30" i="16" l="1"/>
  <c r="D28" i="16"/>
  <c r="D29" i="16" s="1"/>
  <c r="D32" i="16"/>
  <c r="D33" i="16"/>
</calcChain>
</file>

<file path=xl/sharedStrings.xml><?xml version="1.0" encoding="utf-8"?>
<sst xmlns="http://schemas.openxmlformats.org/spreadsheetml/2006/main" count="51" uniqueCount="45">
  <si>
    <t>附录D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</si>
  <si>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</si>
  <si>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</si>
  <si>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</si>
  <si>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</si>
  <si>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</si>
  <si>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</si>
  <si>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</si>
  <si>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</si>
  <si>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</si>
  <si>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</si>
  <si>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</si>
  <si>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</si>
  <si>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</si>
  <si>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</si>
  <si>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</si>
  <si>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</si>
  <si>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</si>
  <si>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</si>
  <si>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</si>
  <si>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</si>
  <si>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</si>
  <si>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</si>
  <si>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</si>
  <si>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</si>
  <si>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r>
      <t>X</t>
    </r>
    <r>
      <rPr>
        <vertAlign val="subscript"/>
        <sz val="10"/>
        <rFont val="宋体"/>
        <charset val="134"/>
      </rPr>
      <t>5</t>
    </r>
    <phoneticPr fontId="13" type="noConversion"/>
  </si>
  <si>
    <t xml:space="preserve">    均值、极差控制图状态正常，不锈钢板厚度试验测量过程中未出现非正常变异，能满足生产工艺要求。</t>
    <phoneticPr fontId="13" type="noConversion"/>
  </si>
  <si>
    <t>上花瓣套长度测量过程监视统计记录表</t>
    <phoneticPr fontId="13" type="noConversion"/>
  </si>
  <si>
    <t>测量过程名称：上花瓣套长度</t>
    <phoneticPr fontId="13" type="noConversion"/>
  </si>
  <si>
    <r>
      <t>被测参数：长度         测量值：130mm</t>
    </r>
    <r>
      <rPr>
        <sz val="12"/>
        <rFont val="宋体"/>
        <charset val="134"/>
      </rPr>
      <t xml:space="preserve">     允差范围：±0.1mm</t>
    </r>
    <phoneticPr fontId="13" type="noConversion"/>
  </si>
  <si>
    <r>
      <t>测量仪器： 游标卡尺      测量范围：（0-300</t>
    </r>
    <r>
      <rPr>
        <sz val="12"/>
        <rFont val="宋体"/>
        <charset val="134"/>
      </rPr>
      <t xml:space="preserve">）mm  </t>
    </r>
    <phoneticPr fontId="13" type="noConversion"/>
  </si>
  <si>
    <t>核查标准：量块</t>
    <phoneticPr fontId="13" type="noConversion"/>
  </si>
  <si>
    <t>2021.10.14</t>
    <phoneticPr fontId="13" type="noConversion"/>
  </si>
  <si>
    <t>2021.10.24</t>
    <phoneticPr fontId="13" type="noConversion"/>
  </si>
  <si>
    <t>2021.11.10</t>
    <phoneticPr fontId="13" type="noConversion"/>
  </si>
  <si>
    <t>2021.11.21</t>
    <phoneticPr fontId="13" type="noConversion"/>
  </si>
  <si>
    <t>2021.12.8</t>
    <phoneticPr fontId="13" type="noConversion"/>
  </si>
  <si>
    <t>2021.12.17</t>
    <phoneticPr fontId="13" type="noConversion"/>
  </si>
  <si>
    <t>2022.1.8</t>
    <phoneticPr fontId="13" type="noConversion"/>
  </si>
  <si>
    <t>2022.1.15</t>
    <phoneticPr fontId="13" type="noConversion"/>
  </si>
  <si>
    <t>2022.2.10</t>
    <phoneticPr fontId="13" type="noConversion"/>
  </si>
  <si>
    <t>2022.2.24</t>
    <phoneticPr fontId="13" type="noConversion"/>
  </si>
  <si>
    <t>2022.3.10</t>
    <phoneticPr fontId="13" type="noConversion"/>
  </si>
  <si>
    <t>2022.3.26</t>
    <phoneticPr fontId="13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</si>
  <si>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王朝阳</t>
    </r>
    <r>
      <rPr>
        <sz val="12"/>
        <rFont val="Times New Roman"/>
        <family val="1"/>
      </rPr>
      <t xml:space="preserve">                                2022.3.28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</si>
</sst>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 "/>
    <numFmt numFmtId="178" formatCode="0.00_ "/>
    <numFmt numFmtId="179" formatCode="0.0000_ "/>
  </numFmts>
  <fonts count="17" x14ac:knownFonts="1">
    <font>
      <sz val="12"/>
      <name val="宋体"/>
      <charset val="134"/>
    </font>
    <font>
      <b/>
      <sz val="16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177" fontId="6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8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horizontal="center" wrapText="1"/>
    </xf>
    <xf numFmtId="177" fontId="6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indent="1"/>
    </xf>
    <xf numFmtId="0" fontId="15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7755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24</xdr:row>
      <xdr:rowOff>0</xdr:rowOff>
    </xdr:from>
    <xdr:to>
      <xdr:col>0</xdr:col>
      <xdr:colOff>600075</xdr:colOff>
      <xdr:row>25</xdr:row>
      <xdr:rowOff>28575</xdr:rowOff>
    </xdr:to>
    <xdr:pic>
      <xdr:nvPicPr>
        <xdr:cNvPr id="8" name="图片模式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6784340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2100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6375" y="8351520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6375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8275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26</xdr:row>
      <xdr:rowOff>142875</xdr:rowOff>
    </xdr:from>
    <xdr:to>
      <xdr:col>0</xdr:col>
      <xdr:colOff>600075</xdr:colOff>
      <xdr:row>26</xdr:row>
      <xdr:rowOff>476250</xdr:rowOff>
    </xdr:to>
    <xdr:pic>
      <xdr:nvPicPr>
        <xdr:cNvPr id="3" name="图片模式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19" zoomScale="121" zoomScaleNormal="121" zoomScaleSheetLayoutView="121" workbookViewId="0">
      <selection activeCell="K37" sqref="K37"/>
    </sheetView>
  </sheetViews>
  <sheetFormatPr defaultColWidth="9" defaultRowHeight="15.6" x14ac:dyDescent="0.25"/>
  <cols>
    <col min="1" max="1" width="7.8984375" customWidth="1"/>
    <col min="2" max="2" width="10.19921875" customWidth="1"/>
    <col min="3" max="6" width="7.8984375" customWidth="1"/>
    <col min="7" max="7" width="10.69921875" customWidth="1"/>
    <col min="8" max="8" width="7.5" customWidth="1"/>
    <col min="9" max="9" width="7.8984375" customWidth="1"/>
    <col min="10" max="256" width="9" customWidth="1"/>
  </cols>
  <sheetData>
    <row r="1" spans="1:9" ht="40.799999999999997" x14ac:dyDescent="0.25">
      <c r="A1" s="1" t="s">
        <v>0</v>
      </c>
    </row>
    <row r="2" spans="1:9" ht="21" customHeight="1" x14ac:dyDescent="0.4">
      <c r="A2" s="42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4.25" customHeight="1" x14ac:dyDescent="0.4">
      <c r="A3" s="2"/>
      <c r="B3" s="3"/>
      <c r="C3" s="3"/>
      <c r="D3" s="3"/>
      <c r="E3" s="3"/>
      <c r="F3" s="4"/>
      <c r="G3" s="44"/>
      <c r="H3" s="44"/>
      <c r="I3" s="3"/>
    </row>
    <row r="4" spans="1:9" ht="24" customHeight="1" x14ac:dyDescent="0.25">
      <c r="A4" s="45" t="s">
        <v>28</v>
      </c>
      <c r="B4" s="46"/>
      <c r="C4" s="46"/>
      <c r="D4" s="46"/>
      <c r="E4" s="46"/>
      <c r="F4" s="5"/>
      <c r="G4" s="5"/>
      <c r="H4" s="5"/>
      <c r="I4" s="5"/>
    </row>
    <row r="5" spans="1:9" ht="24" customHeight="1" x14ac:dyDescent="0.25">
      <c r="A5" s="45" t="s">
        <v>29</v>
      </c>
      <c r="B5" s="46"/>
      <c r="C5" s="46"/>
      <c r="D5" s="46"/>
      <c r="E5" s="46"/>
      <c r="F5" s="46"/>
      <c r="G5" s="46"/>
      <c r="H5" s="46"/>
      <c r="I5" s="46"/>
    </row>
    <row r="6" spans="1:9" ht="24" customHeight="1" x14ac:dyDescent="0.25">
      <c r="A6" s="45" t="s">
        <v>30</v>
      </c>
      <c r="B6" s="46"/>
      <c r="C6" s="46"/>
      <c r="D6" s="46"/>
      <c r="E6" s="46"/>
      <c r="F6" s="46"/>
      <c r="G6" s="46"/>
      <c r="H6" s="46"/>
      <c r="I6" s="46"/>
    </row>
    <row r="7" spans="1:9" ht="32.25" customHeight="1" x14ac:dyDescent="0.25">
      <c r="A7" s="6" t="s">
        <v>1</v>
      </c>
      <c r="B7" s="6"/>
      <c r="C7" s="6"/>
      <c r="D7" s="47" t="s">
        <v>31</v>
      </c>
      <c r="E7" s="48"/>
      <c r="F7" s="48"/>
      <c r="G7" s="48"/>
      <c r="H7" s="5"/>
      <c r="I7" s="5"/>
    </row>
    <row r="8" spans="1:9" ht="23.25" customHeight="1" x14ac:dyDescent="0.25">
      <c r="A8" s="55" t="s">
        <v>2</v>
      </c>
      <c r="B8" s="7" t="s">
        <v>3</v>
      </c>
      <c r="C8" s="49" t="s">
        <v>4</v>
      </c>
      <c r="D8" s="49"/>
      <c r="E8" s="49"/>
      <c r="F8" s="49"/>
      <c r="G8" s="49"/>
      <c r="H8" s="57"/>
      <c r="I8" s="59" t="s">
        <v>5</v>
      </c>
    </row>
    <row r="9" spans="1:9" ht="21.9" customHeight="1" x14ac:dyDescent="0.25">
      <c r="A9" s="56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25</v>
      </c>
      <c r="H9" s="58"/>
      <c r="I9" s="60"/>
    </row>
    <row r="10" spans="1:9" ht="21.9" customHeight="1" x14ac:dyDescent="0.25">
      <c r="A10" s="10">
        <v>1</v>
      </c>
      <c r="B10" s="11" t="s">
        <v>32</v>
      </c>
      <c r="C10" s="12">
        <v>130</v>
      </c>
      <c r="D10" s="12">
        <v>130.02000000000001</v>
      </c>
      <c r="E10" s="12">
        <v>130</v>
      </c>
      <c r="F10" s="12">
        <v>130</v>
      </c>
      <c r="G10" s="12">
        <v>130.02000000000001</v>
      </c>
      <c r="H10" s="13">
        <f t="shared" ref="H10:H21" si="0">SUM(C10:G10)/5</f>
        <v>130.00799999999998</v>
      </c>
      <c r="I10" s="12">
        <f>MAX(C10:G10)-MIN(C10:G10)</f>
        <v>2.0000000000010232E-2</v>
      </c>
    </row>
    <row r="11" spans="1:9" ht="21.9" customHeight="1" x14ac:dyDescent="0.25">
      <c r="A11" s="10">
        <v>2</v>
      </c>
      <c r="B11" s="11" t="s">
        <v>33</v>
      </c>
      <c r="C11" s="12">
        <v>130.02000000000001</v>
      </c>
      <c r="D11" s="12">
        <v>130</v>
      </c>
      <c r="E11" s="12">
        <v>130.02000000000001</v>
      </c>
      <c r="F11" s="12">
        <v>130</v>
      </c>
      <c r="G11" s="12">
        <v>130.02000000000001</v>
      </c>
      <c r="H11" s="13">
        <f t="shared" si="0"/>
        <v>130.012</v>
      </c>
      <c r="I11" s="12">
        <f t="shared" ref="I11:I21" si="1">MAX(C11:G11)-MIN(C11:G11)</f>
        <v>2.0000000000010232E-2</v>
      </c>
    </row>
    <row r="12" spans="1:9" ht="21.9" customHeight="1" x14ac:dyDescent="0.25">
      <c r="A12" s="10">
        <v>3</v>
      </c>
      <c r="B12" s="11" t="s">
        <v>34</v>
      </c>
      <c r="C12" s="12">
        <v>130</v>
      </c>
      <c r="D12" s="12">
        <v>130</v>
      </c>
      <c r="E12" s="12">
        <v>130</v>
      </c>
      <c r="F12" s="12">
        <v>130</v>
      </c>
      <c r="G12" s="12">
        <v>129.97999999999999</v>
      </c>
      <c r="H12" s="13">
        <f t="shared" si="0"/>
        <v>129.99600000000001</v>
      </c>
      <c r="I12" s="12">
        <f t="shared" si="1"/>
        <v>2.0000000000010232E-2</v>
      </c>
    </row>
    <row r="13" spans="1:9" ht="21.9" customHeight="1" x14ac:dyDescent="0.25">
      <c r="A13" s="10">
        <v>4</v>
      </c>
      <c r="B13" s="11" t="s">
        <v>35</v>
      </c>
      <c r="C13" s="12">
        <v>129.97999999999999</v>
      </c>
      <c r="D13" s="12">
        <v>130</v>
      </c>
      <c r="E13" s="12">
        <v>130.02000000000001</v>
      </c>
      <c r="F13" s="12">
        <v>130</v>
      </c>
      <c r="G13" s="12">
        <v>130</v>
      </c>
      <c r="H13" s="13">
        <f t="shared" si="0"/>
        <v>130</v>
      </c>
      <c r="I13" s="12">
        <f t="shared" si="1"/>
        <v>4.0000000000020464E-2</v>
      </c>
    </row>
    <row r="14" spans="1:9" ht="21.9" customHeight="1" x14ac:dyDescent="0.25">
      <c r="A14" s="14">
        <v>5</v>
      </c>
      <c r="B14" s="11" t="s">
        <v>36</v>
      </c>
      <c r="C14" s="12">
        <v>130</v>
      </c>
      <c r="D14" s="12">
        <v>130</v>
      </c>
      <c r="E14" s="12">
        <v>130</v>
      </c>
      <c r="F14" s="12">
        <v>130.02000000000001</v>
      </c>
      <c r="G14" s="12">
        <v>130</v>
      </c>
      <c r="H14" s="13">
        <f t="shared" si="0"/>
        <v>130.00399999999999</v>
      </c>
      <c r="I14" s="12">
        <f t="shared" si="1"/>
        <v>2.0000000000010232E-2</v>
      </c>
    </row>
    <row r="15" spans="1:9" ht="21.9" customHeight="1" x14ac:dyDescent="0.25">
      <c r="A15" s="14">
        <v>6</v>
      </c>
      <c r="B15" s="11" t="s">
        <v>37</v>
      </c>
      <c r="C15" s="12">
        <v>130</v>
      </c>
      <c r="D15" s="12">
        <v>130</v>
      </c>
      <c r="E15" s="12">
        <v>130.02000000000001</v>
      </c>
      <c r="F15" s="12">
        <v>130</v>
      </c>
      <c r="G15" s="12">
        <v>130</v>
      </c>
      <c r="H15" s="13">
        <f t="shared" si="0"/>
        <v>130.00399999999999</v>
      </c>
      <c r="I15" s="12">
        <f t="shared" si="1"/>
        <v>2.0000000000010232E-2</v>
      </c>
    </row>
    <row r="16" spans="1:9" ht="21.9" customHeight="1" x14ac:dyDescent="0.25">
      <c r="A16" s="14">
        <v>7</v>
      </c>
      <c r="B16" s="11" t="s">
        <v>38</v>
      </c>
      <c r="C16" s="12">
        <v>130</v>
      </c>
      <c r="D16" s="12">
        <v>129.97999999999999</v>
      </c>
      <c r="E16" s="12">
        <v>130</v>
      </c>
      <c r="F16" s="12">
        <v>129.97999999999999</v>
      </c>
      <c r="G16" s="12">
        <v>130</v>
      </c>
      <c r="H16" s="13">
        <f t="shared" si="0"/>
        <v>129.99200000000002</v>
      </c>
      <c r="I16" s="12">
        <f t="shared" si="1"/>
        <v>2.0000000000010232E-2</v>
      </c>
    </row>
    <row r="17" spans="1:9" ht="21.9" customHeight="1" x14ac:dyDescent="0.25">
      <c r="A17" s="14">
        <v>8</v>
      </c>
      <c r="B17" s="11" t="s">
        <v>39</v>
      </c>
      <c r="C17" s="12">
        <v>129.97999999999999</v>
      </c>
      <c r="D17" s="12">
        <v>129.97999999999999</v>
      </c>
      <c r="E17" s="12">
        <v>129.97999999999999</v>
      </c>
      <c r="F17" s="12">
        <v>130.02000000000001</v>
      </c>
      <c r="G17" s="12">
        <v>129.97999999999999</v>
      </c>
      <c r="H17" s="13">
        <f t="shared" si="0"/>
        <v>129.988</v>
      </c>
      <c r="I17" s="12">
        <f t="shared" si="1"/>
        <v>4.0000000000020464E-2</v>
      </c>
    </row>
    <row r="18" spans="1:9" ht="21.9" customHeight="1" x14ac:dyDescent="0.25">
      <c r="A18" s="14">
        <v>9</v>
      </c>
      <c r="B18" s="11" t="s">
        <v>40</v>
      </c>
      <c r="C18" s="12">
        <v>130.02000000000001</v>
      </c>
      <c r="D18" s="12">
        <v>130.02000000000001</v>
      </c>
      <c r="E18" s="12">
        <v>130</v>
      </c>
      <c r="F18" s="12">
        <v>130</v>
      </c>
      <c r="G18" s="12">
        <v>130</v>
      </c>
      <c r="H18" s="13">
        <f t="shared" si="0"/>
        <v>130.00799999999998</v>
      </c>
      <c r="I18" s="12">
        <f t="shared" si="1"/>
        <v>2.0000000000010232E-2</v>
      </c>
    </row>
    <row r="19" spans="1:9" ht="21.9" customHeight="1" x14ac:dyDescent="0.25">
      <c r="A19" s="14">
        <v>10</v>
      </c>
      <c r="B19" s="11" t="s">
        <v>41</v>
      </c>
      <c r="C19" s="12">
        <v>129.97999999999999</v>
      </c>
      <c r="D19" s="12">
        <v>129.97999999999999</v>
      </c>
      <c r="E19" s="12">
        <v>129.97999999999999</v>
      </c>
      <c r="F19" s="12">
        <v>130</v>
      </c>
      <c r="G19" s="12">
        <v>130</v>
      </c>
      <c r="H19" s="13">
        <f t="shared" si="0"/>
        <v>129.988</v>
      </c>
      <c r="I19" s="12">
        <f t="shared" si="1"/>
        <v>2.0000000000010232E-2</v>
      </c>
    </row>
    <row r="20" spans="1:9" ht="21.9" customHeight="1" x14ac:dyDescent="0.25">
      <c r="A20" s="14">
        <v>11</v>
      </c>
      <c r="B20" s="11" t="s">
        <v>42</v>
      </c>
      <c r="C20" s="12">
        <v>130</v>
      </c>
      <c r="D20" s="12">
        <v>130.02000000000001</v>
      </c>
      <c r="E20" s="12">
        <v>130</v>
      </c>
      <c r="F20" s="12">
        <v>130.02000000000001</v>
      </c>
      <c r="G20" s="12">
        <v>130</v>
      </c>
      <c r="H20" s="13">
        <f t="shared" si="0"/>
        <v>130.00799999999998</v>
      </c>
      <c r="I20" s="12">
        <f t="shared" si="1"/>
        <v>2.0000000000010232E-2</v>
      </c>
    </row>
    <row r="21" spans="1:9" ht="21.9" customHeight="1" x14ac:dyDescent="0.25">
      <c r="A21" s="14">
        <v>12</v>
      </c>
      <c r="B21" s="11" t="s">
        <v>43</v>
      </c>
      <c r="C21" s="12">
        <v>130</v>
      </c>
      <c r="D21" s="12">
        <v>130</v>
      </c>
      <c r="E21" s="12">
        <v>130</v>
      </c>
      <c r="F21" s="12">
        <v>130</v>
      </c>
      <c r="G21" s="12">
        <v>130</v>
      </c>
      <c r="H21" s="13">
        <f t="shared" si="0"/>
        <v>130</v>
      </c>
      <c r="I21" s="12">
        <f t="shared" si="1"/>
        <v>0</v>
      </c>
    </row>
    <row r="22" spans="1:9" ht="21.9" customHeight="1" x14ac:dyDescent="0.3">
      <c r="A22" s="14"/>
      <c r="B22" s="15"/>
      <c r="C22" s="14"/>
      <c r="D22" s="14"/>
      <c r="E22" s="14"/>
      <c r="F22" s="14"/>
      <c r="G22" s="14"/>
      <c r="H22" s="16"/>
      <c r="I22" s="37"/>
    </row>
    <row r="23" spans="1:9" ht="21.9" customHeight="1" x14ac:dyDescent="0.3">
      <c r="A23" s="14"/>
      <c r="B23" s="15"/>
      <c r="C23" s="14"/>
      <c r="D23" s="14"/>
      <c r="E23" s="14"/>
      <c r="F23" s="14"/>
      <c r="G23" s="14"/>
      <c r="H23" s="16"/>
      <c r="I23" s="37"/>
    </row>
    <row r="24" spans="1:9" ht="21.9" customHeight="1" x14ac:dyDescent="0.3">
      <c r="A24" s="14"/>
      <c r="B24" s="15"/>
      <c r="C24" s="14"/>
      <c r="D24" s="14"/>
      <c r="E24" s="14"/>
      <c r="F24" s="14"/>
      <c r="G24" s="14"/>
      <c r="H24" s="16">
        <v>104.6</v>
      </c>
      <c r="I24" s="38"/>
    </row>
    <row r="25" spans="1:9" ht="21.9" customHeight="1" x14ac:dyDescent="0.25">
      <c r="A25" s="17"/>
      <c r="B25" s="18">
        <f>AVERAGE(H10:H21)</f>
        <v>130.00066666666669</v>
      </c>
      <c r="F25" s="19"/>
      <c r="G25" s="20">
        <f>AVERAGE(I10:I21)</f>
        <v>2.1666666666677752E-2</v>
      </c>
      <c r="H25" s="21"/>
      <c r="I25" s="39"/>
    </row>
    <row r="26" spans="1:9" ht="29.25" customHeight="1" x14ac:dyDescent="0.25">
      <c r="A26" s="50" t="s">
        <v>11</v>
      </c>
      <c r="B26" s="51"/>
      <c r="C26" s="22" t="s">
        <v>12</v>
      </c>
      <c r="D26" s="23">
        <v>0.57699999999999996</v>
      </c>
      <c r="E26" s="22" t="s">
        <v>13</v>
      </c>
      <c r="F26" s="23">
        <v>2.1139999999999999</v>
      </c>
      <c r="G26" s="22" t="s">
        <v>14</v>
      </c>
      <c r="H26" s="23">
        <v>0</v>
      </c>
      <c r="I26" s="40"/>
    </row>
    <row r="27" spans="1:9" ht="37.5" customHeight="1" x14ac:dyDescent="0.35">
      <c r="A27" s="24"/>
      <c r="B27" s="52" t="s">
        <v>15</v>
      </c>
      <c r="C27" s="53"/>
    </row>
    <row r="28" spans="1:9" ht="23.25" customHeight="1" x14ac:dyDescent="0.25">
      <c r="A28" s="25" t="s">
        <v>16</v>
      </c>
      <c r="B28" s="26" t="s">
        <v>17</v>
      </c>
      <c r="C28" s="27"/>
      <c r="D28" s="28">
        <f>SUM(B25)</f>
        <v>130.00066666666669</v>
      </c>
      <c r="E28" s="29"/>
    </row>
    <row r="29" spans="1:9" ht="36.75" customHeight="1" x14ac:dyDescent="0.25">
      <c r="A29" s="25" t="s">
        <v>18</v>
      </c>
      <c r="B29" s="26" t="s">
        <v>19</v>
      </c>
      <c r="C29" s="27"/>
      <c r="D29" s="28">
        <f>SUM(D28+D26*G25)</f>
        <v>130.01316833333337</v>
      </c>
      <c r="E29" s="29"/>
      <c r="F29" s="30"/>
      <c r="G29" s="30"/>
      <c r="H29" s="54"/>
      <c r="I29" s="54"/>
    </row>
    <row r="30" spans="1:9" ht="27" customHeight="1" x14ac:dyDescent="0.25">
      <c r="A30" s="25" t="s">
        <v>20</v>
      </c>
      <c r="B30" s="26" t="s">
        <v>21</v>
      </c>
      <c r="D30" s="28">
        <f>SUM(B25-D26*G25)</f>
        <v>129.98816500000001</v>
      </c>
      <c r="E30" s="29"/>
      <c r="F30" s="31"/>
      <c r="G30" s="31"/>
      <c r="H30" s="31"/>
    </row>
    <row r="31" spans="1:9" ht="39.75" customHeight="1" x14ac:dyDescent="0.35">
      <c r="A31" s="32" t="s">
        <v>5</v>
      </c>
      <c r="B31" s="33" t="s">
        <v>15</v>
      </c>
      <c r="D31" s="34"/>
    </row>
    <row r="32" spans="1:9" ht="25.5" customHeight="1" x14ac:dyDescent="0.25">
      <c r="A32" s="35" t="s">
        <v>22</v>
      </c>
      <c r="B32" s="26" t="s">
        <v>23</v>
      </c>
      <c r="D32" s="34">
        <f>SUM(G25)</f>
        <v>2.1666666666677752E-2</v>
      </c>
      <c r="E32" s="29"/>
    </row>
    <row r="33" spans="1:9" ht="30.75" customHeight="1" x14ac:dyDescent="0.25">
      <c r="A33" s="25" t="s">
        <v>18</v>
      </c>
      <c r="B33" s="26" t="s">
        <v>19</v>
      </c>
      <c r="D33" s="34">
        <f>SUM(F26*G25)</f>
        <v>4.5803333333356767E-2</v>
      </c>
      <c r="E33" s="29"/>
      <c r="F33" s="36"/>
      <c r="H33" s="54"/>
      <c r="I33" s="54"/>
    </row>
    <row r="34" spans="1:9" ht="29.25" customHeight="1" x14ac:dyDescent="0.25">
      <c r="A34" s="25" t="s">
        <v>20</v>
      </c>
      <c r="B34" s="26" t="s">
        <v>21</v>
      </c>
      <c r="D34" s="34">
        <f>SUM(H26*G25)</f>
        <v>0</v>
      </c>
      <c r="E34" s="29"/>
      <c r="H34" s="54"/>
      <c r="I34" s="54"/>
    </row>
    <row r="35" spans="1:9" ht="48" customHeight="1" x14ac:dyDescent="0.25">
      <c r="A35" s="61" t="s">
        <v>24</v>
      </c>
      <c r="B35" s="62"/>
      <c r="C35" s="62"/>
      <c r="D35" s="62"/>
      <c r="E35" s="62"/>
      <c r="F35" s="62"/>
      <c r="G35" s="62"/>
      <c r="H35" s="62"/>
      <c r="I35" s="62"/>
    </row>
    <row r="36" spans="1:9" ht="46.5" customHeight="1" x14ac:dyDescent="0.25">
      <c r="A36" s="63" t="s">
        <v>26</v>
      </c>
      <c r="B36" s="61"/>
      <c r="C36" s="61"/>
      <c r="D36" s="61"/>
      <c r="E36" s="61"/>
      <c r="F36" s="61"/>
      <c r="G36" s="61"/>
      <c r="H36" s="61"/>
      <c r="I36" s="61"/>
    </row>
    <row r="37" spans="1:9" ht="49.5" customHeight="1" x14ac:dyDescent="0.3">
      <c r="B37" s="44" t="s">
        <v>44</v>
      </c>
      <c r="C37" s="44"/>
      <c r="D37" s="44"/>
      <c r="E37" s="44"/>
      <c r="F37" s="44"/>
      <c r="G37" s="44"/>
      <c r="H37" s="44"/>
      <c r="I37" s="44"/>
    </row>
  </sheetData>
  <mergeCells count="18">
    <mergeCell ref="H33:I33"/>
    <mergeCell ref="H34:I34"/>
    <mergeCell ref="A35:I35"/>
    <mergeCell ref="A36:I36"/>
    <mergeCell ref="B37:I37"/>
    <mergeCell ref="D7:G7"/>
    <mergeCell ref="C8:G8"/>
    <mergeCell ref="A26:B26"/>
    <mergeCell ref="B27:C27"/>
    <mergeCell ref="H29:I29"/>
    <mergeCell ref="A8:A9"/>
    <mergeCell ref="H8:H9"/>
    <mergeCell ref="I8:I9"/>
    <mergeCell ref="A2:I2"/>
    <mergeCell ref="G3:H3"/>
    <mergeCell ref="A4:E4"/>
    <mergeCell ref="A5:I5"/>
    <mergeCell ref="A6:I6"/>
  </mergeCells>
  <phoneticPr fontId="13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F22F-0787-4B1C-9701-923A9C91FF77}">
  <dimension ref="D3:F4"/>
  <sheetViews>
    <sheetView workbookViewId="0">
      <selection activeCell="J19" sqref="J19"/>
    </sheetView>
  </sheetViews>
  <sheetFormatPr defaultRowHeight="15.6" x14ac:dyDescent="0.25"/>
  <sheetData>
    <row r="3" spans="4:6" x14ac:dyDescent="0.25">
      <c r="D3" s="41"/>
    </row>
    <row r="4" spans="4:6" x14ac:dyDescent="0.25">
      <c r="F4" s="41"/>
    </row>
  </sheetData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Sheet1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cp:lastPrinted>2018-05-25T03:12:00Z</cp:lastPrinted>
  <dcterms:created xsi:type="dcterms:W3CDTF">1996-12-17T01:32:00Z</dcterms:created>
  <dcterms:modified xsi:type="dcterms:W3CDTF">2022-04-22T13:16:36Z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