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mbeddings/oleObject7.bin" ContentType="application/vnd.openxmlformats-officedocument.oleObject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mbeddings/oleObject3.bin" ContentType="application/vnd.openxmlformats-officedocument.oleObject"/>
  <Override PartName="/xl/embeddings/oleObject4.bin" ContentType="application/vnd.openxmlformats-officedocument.oleObject"/>
  <Default Extension="emf" ContentType="image/x-emf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olors2.xml" ContentType="application/vnd.ms-office.chartcolorstyle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420" windowHeight="11020" firstSheet="6" activeTab="11"/>
  </bookViews>
  <sheets>
    <sheet name="NV11638" sheetId="18" state="veryHidden" r:id="rId1"/>
    <sheet name="NV11630" sheetId="20" state="veryHidden" r:id="rId2"/>
    <sheet name="NV11658" sheetId="22" state="veryHidden" r:id="rId3"/>
    <sheet name="NV11647" sheetId="23" state="veryHidden" r:id="rId4"/>
    <sheet name="NV11906" sheetId="24" state="veryHidden" r:id="rId5"/>
    <sheet name="NV11956" sheetId="27" state="veryHidden" r:id="rId6"/>
    <sheet name="1A" sheetId="16" r:id="rId7"/>
    <sheet name="NV11651" sheetId="19" state="veryHidden" r:id="rId8"/>
    <sheet name="NV11637" sheetId="21" state="veryHidden" r:id="rId9"/>
    <sheet name="NV11949" sheetId="25" state="veryHidden" r:id="rId10"/>
    <sheet name="NV11918" sheetId="26" state="veryHidden" r:id="rId11"/>
    <sheet name="1B" sheetId="17" r:id="rId12"/>
  </sheets>
  <definedNames>
    <definedName name="_xlnm.Print_Area" localSheetId="6">'1A'!$A$1:$I$41</definedName>
    <definedName name="_xlnm.Print_Area" localSheetId="11">'1B'!$A$1:$N$31</definedName>
    <definedName name="_xlnm.Print_Titles" localSheetId="6">'1A'!$1:$2</definedName>
  </definedNames>
  <calcPr calcId="124519"/>
</workbook>
</file>

<file path=xl/calcChain.xml><?xml version="1.0" encoding="utf-8"?>
<calcChain xmlns="http://schemas.openxmlformats.org/spreadsheetml/2006/main">
  <c r="IV65536" i="17"/>
  <c r="N23"/>
  <c r="N18"/>
  <c r="N14"/>
  <c r="N10"/>
  <c r="N5"/>
  <c r="IV65536" i="16"/>
  <c r="D37"/>
  <c r="D36"/>
  <c r="D34"/>
  <c r="D33"/>
  <c r="D32"/>
  <c r="G29"/>
  <c r="B29"/>
  <c r="I15"/>
  <c r="H15"/>
  <c r="I14"/>
  <c r="H14"/>
  <c r="I13"/>
  <c r="H13"/>
  <c r="I12"/>
  <c r="H12"/>
  <c r="I11"/>
  <c r="H11"/>
  <c r="I10"/>
  <c r="H10"/>
  <c r="I9"/>
  <c r="H9"/>
</calcChain>
</file>

<file path=xl/sharedStrings.xml><?xml version="1.0" encoding="utf-8"?>
<sst xmlns="http://schemas.openxmlformats.org/spreadsheetml/2006/main" count="58" uniqueCount="45">
  <si>
    <t>徐州徐工液压件有限公司</t>
  </si>
  <si>
    <t>磁力式布氏硬度计测量过程监视统计记录表</t>
  </si>
  <si>
    <t>测量过程名称：磁力式布氏硬度计测量</t>
  </si>
  <si>
    <t>测量仪器：磁力式布氏硬度计   最大允许误差：±2%H  (H-测量值)</t>
  </si>
  <si>
    <r>
      <rPr>
        <sz val="12"/>
        <rFont val="宋体"/>
        <charset val="134"/>
      </rPr>
      <t>监视方法：统计技术</t>
    </r>
    <r>
      <rPr>
        <sz val="12"/>
        <rFont val="Times New Roman"/>
        <family val="1"/>
      </rPr>
      <t xml:space="preserve">        </t>
    </r>
    <r>
      <rPr>
        <sz val="12"/>
        <rFont val="宋体"/>
        <charset val="134"/>
      </rPr>
      <t>核查标准：标准控样</t>
    </r>
    <r>
      <rPr>
        <sz val="12"/>
        <rFont val="Times New Roman"/>
        <family val="1"/>
      </rPr>
      <t xml:space="preserve">        </t>
    </r>
  </si>
  <si>
    <t>标准布氏硬度块(254HBW2.5/187.5)</t>
  </si>
  <si>
    <t>序号</t>
  </si>
  <si>
    <t>核查</t>
  </si>
  <si>
    <t>观察记录（mm）</t>
  </si>
  <si>
    <t>R</t>
  </si>
  <si>
    <t>日期</t>
  </si>
  <si>
    <r>
      <rPr>
        <sz val="12"/>
        <rFont val="Times New Roman"/>
        <family val="1"/>
      </rPr>
      <t>X</t>
    </r>
    <r>
      <rPr>
        <vertAlign val="subscript"/>
        <sz val="12"/>
        <rFont val="Times New Roman"/>
        <family val="1"/>
      </rPr>
      <t>1</t>
    </r>
  </si>
  <si>
    <r>
      <rPr>
        <sz val="12"/>
        <rFont val="Times New Roman"/>
        <family val="1"/>
      </rPr>
      <t>X</t>
    </r>
    <r>
      <rPr>
        <vertAlign val="subscript"/>
        <sz val="12"/>
        <rFont val="Times New Roman"/>
        <family val="1"/>
      </rPr>
      <t>2</t>
    </r>
  </si>
  <si>
    <r>
      <rPr>
        <sz val="12"/>
        <rFont val="Times New Roman"/>
        <family val="1"/>
      </rPr>
      <t>X</t>
    </r>
    <r>
      <rPr>
        <vertAlign val="subscript"/>
        <sz val="12"/>
        <rFont val="Times New Roman"/>
        <family val="1"/>
      </rPr>
      <t>3</t>
    </r>
  </si>
  <si>
    <r>
      <rPr>
        <sz val="12"/>
        <rFont val="Times New Roman"/>
        <family val="1"/>
      </rPr>
      <t>X</t>
    </r>
    <r>
      <rPr>
        <vertAlign val="subscript"/>
        <sz val="12"/>
        <rFont val="Times New Roman"/>
        <family val="1"/>
      </rPr>
      <t>4</t>
    </r>
  </si>
  <si>
    <r>
      <rPr>
        <sz val="12"/>
        <rFont val="Times New Roman"/>
        <family val="1"/>
      </rPr>
      <t>X</t>
    </r>
    <r>
      <rPr>
        <vertAlign val="subscript"/>
        <sz val="12"/>
        <rFont val="Times New Roman"/>
        <family val="1"/>
      </rPr>
      <t>5</t>
    </r>
  </si>
  <si>
    <t>2021.07.24</t>
  </si>
  <si>
    <t>2021.08.23</t>
  </si>
  <si>
    <t>2021.09.23</t>
  </si>
  <si>
    <t>2021.10.23</t>
  </si>
  <si>
    <t>2021.11.23</t>
  </si>
  <si>
    <t>2021.12.23</t>
  </si>
  <si>
    <t>2022.01.20</t>
  </si>
  <si>
    <t>查表得:</t>
  </si>
  <si>
    <r>
      <rPr>
        <sz val="12"/>
        <rFont val="宋体"/>
        <charset val="134"/>
      </rPr>
      <t>A</t>
    </r>
    <r>
      <rPr>
        <vertAlign val="subscript"/>
        <sz val="12"/>
        <rFont val="宋体"/>
        <charset val="134"/>
      </rPr>
      <t>2=</t>
    </r>
  </si>
  <si>
    <r>
      <rPr>
        <sz val="12"/>
        <rFont val="宋体"/>
        <charset val="134"/>
      </rPr>
      <t>D</t>
    </r>
    <r>
      <rPr>
        <vertAlign val="subscript"/>
        <sz val="12"/>
        <rFont val="宋体"/>
        <charset val="134"/>
      </rPr>
      <t>4=</t>
    </r>
  </si>
  <si>
    <r>
      <rPr>
        <sz val="12"/>
        <rFont val="宋体"/>
        <charset val="134"/>
      </rPr>
      <t>D</t>
    </r>
    <r>
      <rPr>
        <vertAlign val="subscript"/>
        <sz val="12"/>
        <rFont val="宋体"/>
        <charset val="134"/>
      </rPr>
      <t>3=</t>
    </r>
  </si>
  <si>
    <t>控制图计算：</t>
  </si>
  <si>
    <r>
      <rPr>
        <sz val="12"/>
        <rFont val="宋体"/>
        <charset val="134"/>
      </rPr>
      <t>中心线</t>
    </r>
    <r>
      <rPr>
        <sz val="12"/>
        <rFont val="Times New Roman"/>
        <family val="1"/>
      </rPr>
      <t xml:space="preserve"> </t>
    </r>
  </si>
  <si>
    <t xml:space="preserve">  CL=</t>
  </si>
  <si>
    <t>上控制线</t>
  </si>
  <si>
    <t>UCL=</t>
  </si>
  <si>
    <t>下控制线</t>
  </si>
  <si>
    <t>LCL=</t>
  </si>
  <si>
    <t>中心线</t>
  </si>
  <si>
    <t>CL=</t>
  </si>
  <si>
    <t>不存在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</si>
  <si>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监视结果评价：</t>
    </r>
  </si>
  <si>
    <r>
      <rPr>
        <sz val="12"/>
        <rFont val="宋体"/>
        <charset val="134"/>
      </rPr>
      <t xml:space="preserve">    均值、极差控制图状态正常，</t>
    </r>
    <r>
      <rPr>
        <sz val="12"/>
        <rFont val="宋体"/>
        <charset val="134"/>
      </rPr>
      <t>测量过程中未出现非正常变异，
能满足生产工艺要求。</t>
    </r>
  </si>
  <si>
    <t>均值控制图</t>
  </si>
  <si>
    <t xml:space="preserve">      UCL=</t>
  </si>
  <si>
    <t>极差控制图</t>
  </si>
  <si>
    <t>磁力式布氏硬度计测量过程质控图</t>
    <phoneticPr fontId="19" type="noConversion"/>
  </si>
  <si>
    <r>
      <t>被测参数：硬度</t>
    </r>
    <r>
      <rPr>
        <sz val="12"/>
        <rFont val="Times New Roman"/>
        <family val="1"/>
      </rPr>
      <t xml:space="preserve">         </t>
    </r>
    <r>
      <rPr>
        <sz val="12"/>
        <rFont val="宋体"/>
        <charset val="134"/>
      </rPr>
      <t/>
    </r>
    <phoneticPr fontId="19" type="noConversion"/>
  </si>
  <si>
    <r>
      <t xml:space="preserve">      </t>
    </r>
    <r>
      <rPr>
        <sz val="12"/>
        <rFont val="宋体"/>
        <charset val="134"/>
      </rPr>
      <t>核查人员：裴文真</t>
    </r>
    <phoneticPr fontId="19" type="noConversion"/>
  </si>
</sst>
</file>

<file path=xl/styles.xml><?xml version="1.0" encoding="utf-8"?>
<styleSheet xmlns="http://schemas.openxmlformats.org/spreadsheetml/2006/main">
  <numFmts count="4">
    <numFmt numFmtId="176" formatCode="0.000_ "/>
    <numFmt numFmtId="177" formatCode="0.0000_ "/>
    <numFmt numFmtId="178" formatCode="0.00_);[Red]\(0.00\)"/>
    <numFmt numFmtId="179" formatCode="0.0_ "/>
  </numFmts>
  <fonts count="20">
    <font>
      <sz val="12"/>
      <name val="宋体"/>
      <charset val="134"/>
    </font>
    <font>
      <sz val="16"/>
      <name val="宋体"/>
      <charset val="134"/>
    </font>
    <font>
      <b/>
      <sz val="20"/>
      <name val="宋体"/>
      <charset val="134"/>
    </font>
    <font>
      <b/>
      <sz val="20"/>
      <name val="Times New Roman"/>
      <family val="1"/>
    </font>
    <font>
      <sz val="20"/>
      <name val="Times New Roman"/>
      <family val="1"/>
    </font>
    <font>
      <b/>
      <sz val="14"/>
      <name val="宋体"/>
      <charset val="134"/>
    </font>
    <font>
      <b/>
      <sz val="18"/>
      <name val="宋体"/>
      <charset val="134"/>
    </font>
    <font>
      <sz val="18"/>
      <name val="Times New Roman"/>
      <family val="1"/>
    </font>
    <font>
      <sz val="12"/>
      <name val="宋体"/>
      <charset val="134"/>
    </font>
    <font>
      <sz val="9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4"/>
      <name val="宋体"/>
      <charset val="134"/>
    </font>
    <font>
      <sz val="10.5"/>
      <name val="Times New Roman"/>
      <family val="1"/>
    </font>
    <font>
      <i/>
      <sz val="16"/>
      <name val="Times New Roman"/>
      <family val="1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vertAlign val="subscript"/>
      <sz val="12"/>
      <name val="Times New Roman"/>
      <family val="1"/>
    </font>
    <font>
      <vertAlign val="subscript"/>
      <sz val="12"/>
      <name val="宋体"/>
      <charset val="134"/>
    </font>
    <font>
      <sz val="9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</cellStyleXfs>
  <cellXfs count="89">
    <xf numFmtId="0" fontId="0" fillId="0" borderId="0" xfId="0"/>
    <xf numFmtId="0" fontId="0" fillId="0" borderId="0" xfId="0" applyBorder="1"/>
    <xf numFmtId="0" fontId="4" fillId="0" borderId="0" xfId="0" applyFont="1" applyAlignment="1">
      <alignment horizontal="center"/>
    </xf>
    <xf numFmtId="0" fontId="0" fillId="0" borderId="0" xfId="0" applyFont="1" applyBorder="1"/>
    <xf numFmtId="176" fontId="0" fillId="0" borderId="0" xfId="0" applyNumberFormat="1" applyAlignment="1">
      <alignment horizontal="left"/>
    </xf>
    <xf numFmtId="176" fontId="0" fillId="0" borderId="0" xfId="0" applyNumberFormat="1"/>
    <xf numFmtId="0" fontId="0" fillId="0" borderId="0" xfId="0" applyFont="1" applyAlignment="1">
      <alignment horizontal="right"/>
    </xf>
    <xf numFmtId="0" fontId="0" fillId="0" borderId="0" xfId="0" applyFont="1"/>
    <xf numFmtId="0" fontId="0" fillId="0" borderId="0" xfId="0" applyFont="1" applyBorder="1" applyAlignment="1">
      <alignment horizontal="right"/>
    </xf>
    <xf numFmtId="0" fontId="0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/>
    </xf>
    <xf numFmtId="177" fontId="0" fillId="0" borderId="0" xfId="0" applyNumberFormat="1" applyAlignment="1">
      <alignment horizontal="left"/>
    </xf>
    <xf numFmtId="0" fontId="0" fillId="0" borderId="0" xfId="0" applyFont="1" applyBorder="1" applyAlignment="1">
      <alignment horizontal="left" indent="1"/>
    </xf>
    <xf numFmtId="0" fontId="0" fillId="0" borderId="0" xfId="0" applyFont="1" applyAlignment="1">
      <alignment horizontal="left" vertical="center" indent="1"/>
    </xf>
    <xf numFmtId="0" fontId="0" fillId="0" borderId="0" xfId="0" applyFont="1" applyBorder="1" applyAlignment="1">
      <alignment horizontal="left" vertical="center" indent="1"/>
    </xf>
    <xf numFmtId="0" fontId="8" fillId="2" borderId="0" xfId="0" applyFont="1" applyFill="1" applyBorder="1" applyAlignment="1">
      <alignment horizontal="left" vertical="center" indent="1"/>
    </xf>
    <xf numFmtId="0" fontId="0" fillId="2" borderId="0" xfId="0" applyFill="1" applyBorder="1" applyAlignment="1">
      <alignment horizontal="left" vertical="center" inden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178" fontId="10" fillId="2" borderId="2" xfId="0" applyNumberFormat="1" applyFont="1" applyFill="1" applyBorder="1" applyAlignment="1">
      <alignment horizontal="center" vertical="center" wrapText="1"/>
    </xf>
    <xf numFmtId="178" fontId="10" fillId="2" borderId="5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78" fontId="10" fillId="0" borderId="2" xfId="0" applyNumberFormat="1" applyFont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177" fontId="10" fillId="0" borderId="2" xfId="0" applyNumberFormat="1" applyFont="1" applyBorder="1" applyAlignment="1">
      <alignment horizontal="center" vertical="center" wrapText="1"/>
    </xf>
    <xf numFmtId="177" fontId="10" fillId="0" borderId="5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top" wrapText="1"/>
    </xf>
    <xf numFmtId="179" fontId="10" fillId="0" borderId="5" xfId="0" applyNumberFormat="1" applyFont="1" applyBorder="1" applyAlignment="1">
      <alignment horizontal="center" wrapText="1"/>
    </xf>
    <xf numFmtId="0" fontId="0" fillId="0" borderId="7" xfId="0" applyFont="1" applyBorder="1" applyAlignment="1"/>
    <xf numFmtId="0" fontId="0" fillId="0" borderId="0" xfId="0" applyFont="1" applyBorder="1" applyAlignment="1"/>
    <xf numFmtId="0" fontId="0" fillId="0" borderId="0" xfId="0" applyFont="1" applyBorder="1" applyAlignment="1">
      <alignment vertical="center"/>
    </xf>
    <xf numFmtId="0" fontId="0" fillId="0" borderId="8" xfId="0" applyFont="1" applyBorder="1" applyAlignment="1"/>
    <xf numFmtId="0" fontId="0" fillId="0" borderId="9" xfId="0" applyFont="1" applyBorder="1" applyAlignment="1">
      <alignment horizontal="right" vertical="center"/>
    </xf>
    <xf numFmtId="0" fontId="0" fillId="0" borderId="9" xfId="0" applyFont="1" applyBorder="1" applyAlignment="1">
      <alignment horizontal="left" vertical="center"/>
    </xf>
    <xf numFmtId="0" fontId="11" fillId="0" borderId="0" xfId="0" applyFont="1" applyAlignment="1"/>
    <xf numFmtId="0" fontId="1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 wrapText="1"/>
    </xf>
    <xf numFmtId="0" fontId="13" fillId="0" borderId="0" xfId="0" applyFont="1"/>
    <xf numFmtId="0" fontId="10" fillId="0" borderId="0" xfId="0" applyFont="1" applyAlignment="1">
      <alignment vertical="center"/>
    </xf>
    <xf numFmtId="177" fontId="10" fillId="0" borderId="0" xfId="0" applyNumberFormat="1" applyFont="1" applyAlignment="1">
      <alignment vertical="center"/>
    </xf>
    <xf numFmtId="177" fontId="10" fillId="0" borderId="0" xfId="0" applyNumberFormat="1" applyFont="1" applyBorder="1" applyAlignment="1">
      <alignment vertical="center"/>
    </xf>
    <xf numFmtId="0" fontId="11" fillId="0" borderId="0" xfId="0" applyFont="1" applyAlignment="1">
      <alignment horizontal="right"/>
    </xf>
    <xf numFmtId="0" fontId="12" fillId="0" borderId="0" xfId="0" applyFont="1" applyBorder="1"/>
    <xf numFmtId="178" fontId="0" fillId="0" borderId="0" xfId="0" applyNumberFormat="1" applyFont="1" applyBorder="1" applyAlignment="1">
      <alignment horizontal="left" vertical="center"/>
    </xf>
    <xf numFmtId="0" fontId="12" fillId="0" borderId="0" xfId="0" applyFont="1" applyAlignment="1">
      <alignment horizontal="right" vertical="center"/>
    </xf>
    <xf numFmtId="0" fontId="11" fillId="0" borderId="0" xfId="0" applyFont="1" applyBorder="1" applyAlignment="1">
      <alignment horizontal="center" vertical="center"/>
    </xf>
    <xf numFmtId="177" fontId="0" fillId="0" borderId="0" xfId="0" applyNumberFormat="1" applyFont="1" applyBorder="1" applyAlignment="1">
      <alignment vertical="center"/>
    </xf>
    <xf numFmtId="177" fontId="0" fillId="0" borderId="0" xfId="0" applyNumberFormat="1" applyFont="1" applyBorder="1" applyAlignment="1">
      <alignment horizontal="center" vertical="center" wrapText="1"/>
    </xf>
    <xf numFmtId="177" fontId="10" fillId="0" borderId="0" xfId="0" applyNumberFormat="1" applyFont="1" applyBorder="1" applyAlignment="1">
      <alignment horizontal="center" vertical="center" wrapText="1"/>
    </xf>
    <xf numFmtId="176" fontId="10" fillId="2" borderId="5" xfId="0" applyNumberFormat="1" applyFont="1" applyFill="1" applyBorder="1" applyAlignment="1">
      <alignment horizontal="center" vertical="center" wrapText="1"/>
    </xf>
    <xf numFmtId="179" fontId="10" fillId="0" borderId="2" xfId="0" applyNumberFormat="1" applyFont="1" applyBorder="1" applyAlignment="1">
      <alignment horizontal="center" wrapText="1"/>
    </xf>
    <xf numFmtId="179" fontId="10" fillId="0" borderId="2" xfId="0" applyNumberFormat="1" applyFont="1" applyBorder="1" applyAlignment="1">
      <alignment horizontal="center" vertical="top" wrapText="1"/>
    </xf>
    <xf numFmtId="0" fontId="0" fillId="0" borderId="10" xfId="0" applyFont="1" applyBorder="1" applyAlignment="1"/>
    <xf numFmtId="0" fontId="0" fillId="0" borderId="5" xfId="0" applyFont="1" applyBorder="1" applyAlignment="1"/>
    <xf numFmtId="0" fontId="1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Font="1" applyAlignment="1">
      <alignment horizontal="left" indent="1"/>
    </xf>
    <xf numFmtId="0" fontId="8" fillId="0" borderId="0" xfId="0" applyFont="1" applyAlignment="1">
      <alignment horizontal="left" wrapText="1" indent="1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差_B00k1" xfId="1"/>
    <cellStyle name="常规" xfId="0" builtinId="0"/>
    <cellStyle name="好_B00k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CN"/>
  <c:chart>
    <c:autoTitleDeleted val="1"/>
    <c:plotArea>
      <c:layout/>
      <c:lineChart>
        <c:grouping val="standard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ctr"/>
            <c:showVal val="1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f>'1A'!$I$9:$I$18</c:f>
              <c:numCache>
                <c:formatCode>0.00_);[Red]\(0.00\)</c:formatCode>
                <c:ptCount val="10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6</c:v>
                </c:pt>
                <c:pt idx="4">
                  <c:v>5</c:v>
                </c:pt>
                <c:pt idx="5">
                  <c:v>6</c:v>
                </c:pt>
                <c:pt idx="6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'1A'!$I$9:$I$23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"极差"</c15:sqref>
                        </c15:formulaRef>
                      </c:ext>
                    </c:extLst>
                    <c:strCache>
                      <c:ptCount val="1"/>
                      <c:pt idx="0">
                        <c:v>极差</c:v>
                      </c:pt>
                    </c:strCache>
                  </c:strRef>
                </c15:tx>
              </c15:filteredSeriesTitle>
            </c:ext>
          </c:extLst>
        </c:ser>
        <c:dLbls>
          <c:showVal val="1"/>
        </c:dLbls>
        <c:marker val="1"/>
        <c:axId val="239164416"/>
        <c:axId val="239198976"/>
      </c:lineChart>
      <c:catAx>
        <c:axId val="239164416"/>
        <c:scaling>
          <c:orientation val="minMax"/>
        </c:scaling>
        <c:axPos val="b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39198976"/>
        <c:crosses val="autoZero"/>
        <c:auto val="1"/>
        <c:lblAlgn val="ctr"/>
        <c:lblOffset val="100"/>
      </c:catAx>
      <c:valAx>
        <c:axId val="239198976"/>
        <c:scaling>
          <c:orientation val="minMax"/>
          <c:max val="9"/>
          <c:min val="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_);[Red]\(0.00\)" sourceLinked="1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39164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CN"/>
  <c:chart>
    <c:autoTitleDeleted val="1"/>
    <c:plotArea>
      <c:layout/>
      <c:lineChart>
        <c:grouping val="standard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ctr"/>
            <c:showVal val="1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f>'1A'!$H$9:$H$18</c:f>
              <c:numCache>
                <c:formatCode>0.00_);[Red]\(0.00\)</c:formatCode>
                <c:ptCount val="10"/>
                <c:pt idx="0">
                  <c:v>253.4</c:v>
                </c:pt>
                <c:pt idx="1">
                  <c:v>250.8</c:v>
                </c:pt>
                <c:pt idx="2">
                  <c:v>253</c:v>
                </c:pt>
                <c:pt idx="3">
                  <c:v>250.8</c:v>
                </c:pt>
                <c:pt idx="4">
                  <c:v>252.2</c:v>
                </c:pt>
                <c:pt idx="5">
                  <c:v>254</c:v>
                </c:pt>
                <c:pt idx="6">
                  <c:v>253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'1A'!$H$9:$H$23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"均值"</c15:sqref>
                        </c15:formulaRef>
                      </c:ext>
                    </c:extLst>
                    <c:strCache>
                      <c:ptCount val="1"/>
                      <c:pt idx="0">
                        <c:v>均值</c:v>
                      </c:pt>
                    </c:strCache>
                  </c:strRef>
                </c15:tx>
              </c15:filteredSeriesTitle>
            </c:ext>
          </c:extLst>
        </c:ser>
        <c:dLbls>
          <c:showVal val="1"/>
        </c:dLbls>
        <c:marker val="1"/>
        <c:axId val="151634304"/>
        <c:axId val="151635840"/>
      </c:lineChart>
      <c:catAx>
        <c:axId val="151634304"/>
        <c:scaling>
          <c:orientation val="minMax"/>
        </c:scaling>
        <c:axPos val="b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51635840"/>
        <c:crossesAt val="199.99800000000005"/>
        <c:auto val="1"/>
        <c:lblAlgn val="ctr"/>
        <c:lblOffset val="100"/>
      </c:catAx>
      <c:valAx>
        <c:axId val="151635840"/>
        <c:scaling>
          <c:orientation val="minMax"/>
          <c:max val="255"/>
          <c:min val="249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_);[Red]\(0.00\)" sourceLinked="1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51634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5" Type="http://schemas.openxmlformats.org/officeDocument/2006/relationships/image" Target="../media/image7.emf"/><Relationship Id="rId4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295275</xdr:colOff>
      <xdr:row>28</xdr:row>
      <xdr:rowOff>47625</xdr:rowOff>
    </xdr:from>
    <xdr:to>
      <xdr:col>5</xdr:col>
      <xdr:colOff>561975</xdr:colOff>
      <xdr:row>28</xdr:row>
      <xdr:rowOff>247650</xdr:rowOff>
    </xdr:to>
    <xdr:pic>
      <xdr:nvPicPr>
        <xdr:cNvPr id="1968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733925" y="8454390"/>
          <a:ext cx="2667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</xdr:pic>
    <xdr:clientData/>
  </xdr:twoCellAnchor>
  <xdr:twoCellAnchor editAs="oneCell">
    <xdr:from>
      <xdr:col>2</xdr:col>
      <xdr:colOff>76200</xdr:colOff>
      <xdr:row>35</xdr:row>
      <xdr:rowOff>47625</xdr:rowOff>
    </xdr:from>
    <xdr:to>
      <xdr:col>2</xdr:col>
      <xdr:colOff>390525</xdr:colOff>
      <xdr:row>35</xdr:row>
      <xdr:rowOff>285750</xdr:rowOff>
    </xdr:to>
    <xdr:pic>
      <xdr:nvPicPr>
        <xdr:cNvPr id="19690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095500" y="11190605"/>
          <a:ext cx="314325" cy="2381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</xdr:pic>
    <xdr:clientData/>
  </xdr:twoCellAnchor>
  <xdr:twoCellAnchor editAs="oneCell">
    <xdr:from>
      <xdr:col>5</xdr:col>
      <xdr:colOff>457200</xdr:colOff>
      <xdr:row>40</xdr:row>
      <xdr:rowOff>285750</xdr:rowOff>
    </xdr:from>
    <xdr:to>
      <xdr:col>6</xdr:col>
      <xdr:colOff>211044</xdr:colOff>
      <xdr:row>40</xdr:row>
      <xdr:rowOff>569361</xdr:rowOff>
    </xdr:to>
    <xdr:pic>
      <xdr:nvPicPr>
        <xdr:cNvPr id="4" name="图片 3" descr="裴文真.png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89500" y="13703300"/>
          <a:ext cx="465044" cy="2836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504825</xdr:colOff>
      <xdr:row>17</xdr:row>
      <xdr:rowOff>9525</xdr:rowOff>
    </xdr:from>
    <xdr:to>
      <xdr:col>11</xdr:col>
      <xdr:colOff>371475</xdr:colOff>
      <xdr:row>29</xdr:row>
      <xdr:rowOff>85725</xdr:rowOff>
    </xdr:to>
    <xdr:graphicFrame macro="">
      <xdr:nvGraphicFramePr>
        <xdr:cNvPr id="8" name="图表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466725</xdr:colOff>
      <xdr:row>3</xdr:row>
      <xdr:rowOff>0</xdr:rowOff>
    </xdr:from>
    <xdr:to>
      <xdr:col>11</xdr:col>
      <xdr:colOff>295275</xdr:colOff>
      <xdr:row>16</xdr:row>
      <xdr:rowOff>57150</xdr:rowOff>
    </xdr:to>
    <xdr:graphicFrame macro="">
      <xdr:nvGraphicFramePr>
        <xdr:cNvPr id="7" name="图表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285750</xdr:colOff>
      <xdr:row>3</xdr:row>
      <xdr:rowOff>114300</xdr:rowOff>
    </xdr:from>
    <xdr:to>
      <xdr:col>11</xdr:col>
      <xdr:colOff>87750</xdr:colOff>
      <xdr:row>3</xdr:row>
      <xdr:rowOff>114300</xdr:rowOff>
    </xdr:to>
    <xdr:sp macro="" textlink="">
      <xdr:nvSpPr>
        <xdr:cNvPr id="20612" name="Line 132"/>
        <xdr:cNvSpPr>
          <a:spLocks noChangeShapeType="1"/>
        </xdr:cNvSpPr>
      </xdr:nvSpPr>
      <xdr:spPr>
        <a:xfrm>
          <a:off x="971550" y="1162050"/>
          <a:ext cx="6659880" cy="0"/>
        </a:xfrm>
        <a:prstGeom prst="line">
          <a:avLst/>
        </a:prstGeom>
        <a:noFill/>
        <a:ln w="9525">
          <a:solidFill>
            <a:srgbClr val="FF0000"/>
          </a:solidFill>
          <a:round/>
        </a:ln>
      </xdr:spPr>
    </xdr:sp>
    <xdr:clientData/>
  </xdr:twoCellAnchor>
  <xdr:twoCellAnchor>
    <xdr:from>
      <xdr:col>1</xdr:col>
      <xdr:colOff>257175</xdr:colOff>
      <xdr:row>13</xdr:row>
      <xdr:rowOff>9525</xdr:rowOff>
    </xdr:from>
    <xdr:to>
      <xdr:col>11</xdr:col>
      <xdr:colOff>59175</xdr:colOff>
      <xdr:row>13</xdr:row>
      <xdr:rowOff>9525</xdr:rowOff>
    </xdr:to>
    <xdr:sp macro="" textlink="">
      <xdr:nvSpPr>
        <xdr:cNvPr id="20613" name="Line 133"/>
        <xdr:cNvSpPr>
          <a:spLocks noChangeShapeType="1"/>
        </xdr:cNvSpPr>
      </xdr:nvSpPr>
      <xdr:spPr>
        <a:xfrm>
          <a:off x="942975" y="2867025"/>
          <a:ext cx="6659880" cy="0"/>
        </a:xfrm>
        <a:prstGeom prst="line">
          <a:avLst/>
        </a:prstGeom>
        <a:noFill/>
        <a:ln w="9525">
          <a:solidFill>
            <a:srgbClr val="FF0000"/>
          </a:solidFill>
          <a:round/>
        </a:ln>
      </xdr:spPr>
    </xdr:sp>
    <xdr:clientData/>
  </xdr:twoCellAnchor>
  <xdr:twoCellAnchor>
    <xdr:from>
      <xdr:col>1</xdr:col>
      <xdr:colOff>314325</xdr:colOff>
      <xdr:row>8</xdr:row>
      <xdr:rowOff>76200</xdr:rowOff>
    </xdr:from>
    <xdr:to>
      <xdr:col>11</xdr:col>
      <xdr:colOff>116205</xdr:colOff>
      <xdr:row>8</xdr:row>
      <xdr:rowOff>76200</xdr:rowOff>
    </xdr:to>
    <xdr:sp macro="" textlink="">
      <xdr:nvSpPr>
        <xdr:cNvPr id="20614" name="Line 134"/>
        <xdr:cNvSpPr>
          <a:spLocks noChangeShapeType="1"/>
        </xdr:cNvSpPr>
      </xdr:nvSpPr>
      <xdr:spPr>
        <a:xfrm>
          <a:off x="1000125" y="2028825"/>
          <a:ext cx="6659880" cy="0"/>
        </a:xfrm>
        <a:prstGeom prst="line">
          <a:avLst/>
        </a:prstGeom>
        <a:noFill/>
        <a:ln w="9525">
          <a:solidFill>
            <a:srgbClr val="00FF00"/>
          </a:solidFill>
          <a:round/>
        </a:ln>
      </xdr:spPr>
    </xdr:sp>
    <xdr:clientData/>
  </xdr:twoCellAnchor>
  <xdr:twoCellAnchor>
    <xdr:from>
      <xdr:col>1</xdr:col>
      <xdr:colOff>228600</xdr:colOff>
      <xdr:row>17</xdr:row>
      <xdr:rowOff>142875</xdr:rowOff>
    </xdr:from>
    <xdr:to>
      <xdr:col>11</xdr:col>
      <xdr:colOff>30600</xdr:colOff>
      <xdr:row>17</xdr:row>
      <xdr:rowOff>142875</xdr:rowOff>
    </xdr:to>
    <xdr:sp macro="" textlink="">
      <xdr:nvSpPr>
        <xdr:cNvPr id="9" name="Line 132"/>
        <xdr:cNvSpPr>
          <a:spLocks noChangeShapeType="1"/>
        </xdr:cNvSpPr>
      </xdr:nvSpPr>
      <xdr:spPr>
        <a:xfrm>
          <a:off x="914400" y="3800475"/>
          <a:ext cx="6659880" cy="0"/>
        </a:xfrm>
        <a:prstGeom prst="line">
          <a:avLst/>
        </a:prstGeom>
        <a:noFill/>
        <a:ln w="9525">
          <a:solidFill>
            <a:srgbClr val="FF0000"/>
          </a:solidFill>
          <a:round/>
        </a:ln>
      </xdr:spPr>
    </xdr:sp>
    <xdr:clientData/>
  </xdr:twoCellAnchor>
  <xdr:twoCellAnchor>
    <xdr:from>
      <xdr:col>1</xdr:col>
      <xdr:colOff>142875</xdr:colOff>
      <xdr:row>22</xdr:row>
      <xdr:rowOff>0</xdr:rowOff>
    </xdr:from>
    <xdr:to>
      <xdr:col>10</xdr:col>
      <xdr:colOff>630675</xdr:colOff>
      <xdr:row>22</xdr:row>
      <xdr:rowOff>0</xdr:rowOff>
    </xdr:to>
    <xdr:sp macro="" textlink="">
      <xdr:nvSpPr>
        <xdr:cNvPr id="10" name="Line 134"/>
        <xdr:cNvSpPr>
          <a:spLocks noChangeShapeType="1"/>
        </xdr:cNvSpPr>
      </xdr:nvSpPr>
      <xdr:spPr>
        <a:xfrm>
          <a:off x="828675" y="4667250"/>
          <a:ext cx="6659880" cy="0"/>
        </a:xfrm>
        <a:prstGeom prst="line">
          <a:avLst/>
        </a:prstGeom>
        <a:noFill/>
        <a:ln w="9525">
          <a:solidFill>
            <a:srgbClr val="00FF00"/>
          </a:solidFill>
          <a:round/>
        </a:ln>
      </xdr:spPr>
    </xdr:sp>
    <xdr:clientData/>
  </xdr:twoCellAnchor>
  <xdr:twoCellAnchor editAs="oneCell">
    <xdr:from>
      <xdr:col>10</xdr:col>
      <xdr:colOff>647700</xdr:colOff>
      <xdr:row>1</xdr:row>
      <xdr:rowOff>0</xdr:rowOff>
    </xdr:from>
    <xdr:to>
      <xdr:col>11</xdr:col>
      <xdr:colOff>426944</xdr:colOff>
      <xdr:row>1</xdr:row>
      <xdr:rowOff>283611</xdr:rowOff>
    </xdr:to>
    <xdr:pic>
      <xdr:nvPicPr>
        <xdr:cNvPr id="11" name="图片 10" descr="裴文真.png"/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505700" y="349250"/>
          <a:ext cx="465044" cy="2836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5.bin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4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3.bin"/><Relationship Id="rId5" Type="http://schemas.openxmlformats.org/officeDocument/2006/relationships/oleObject" Target="../embeddings/oleObject2.bin"/><Relationship Id="rId10" Type="http://schemas.openxmlformats.org/officeDocument/2006/relationships/oleObject" Target="../embeddings/oleObject7.bin"/><Relationship Id="rId4" Type="http://schemas.openxmlformats.org/officeDocument/2006/relationships/oleObject" Target="../embeddings/oleObject1.bin"/><Relationship Id="rId9" Type="http://schemas.openxmlformats.org/officeDocument/2006/relationships/oleObject" Target="../embeddings/oleObject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"/>
  <sheetData/>
  <phoneticPr fontId="19" type="noConversion"/>
  <pageMargins left="0.69930555555555596" right="0.69930555555555596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"/>
  <sheetData/>
  <phoneticPr fontId="19" type="noConversion"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"/>
  <sheetData/>
  <phoneticPr fontId="19" type="noConversion"/>
  <pageMargins left="0.69930555555555596" right="0.69930555555555596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FF00"/>
  </sheetPr>
  <dimension ref="A1:IV65536"/>
  <sheetViews>
    <sheetView tabSelected="1" view="pageBreakPreview" workbookViewId="0">
      <selection activeCell="A2" sqref="A2:M2"/>
    </sheetView>
  </sheetViews>
  <sheetFormatPr defaultColWidth="9" defaultRowHeight="15"/>
  <cols>
    <col min="12" max="12" width="6.25" customWidth="1"/>
    <col min="13" max="13" width="11.08203125" customWidth="1"/>
    <col min="14" max="14" width="10.33203125"/>
  </cols>
  <sheetData>
    <row r="1" spans="1:14" ht="27.75" customHeight="1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</row>
    <row r="2" spans="1:14" s="1" customFormat="1" ht="33" customHeight="1">
      <c r="A2" s="85" t="s">
        <v>42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</row>
    <row r="3" spans="1:14" s="1" customFormat="1" ht="21.75" customHeight="1">
      <c r="A3" s="2"/>
      <c r="B3" s="2"/>
      <c r="C3" s="2"/>
      <c r="D3" s="2"/>
      <c r="E3" s="87" t="s">
        <v>39</v>
      </c>
      <c r="F3" s="87"/>
      <c r="G3" s="87"/>
      <c r="H3" s="87"/>
      <c r="I3" s="2"/>
      <c r="J3" s="2"/>
      <c r="K3" s="2"/>
      <c r="L3" s="2"/>
      <c r="M3" s="2"/>
    </row>
    <row r="5" spans="1:14">
      <c r="M5" s="3" t="s">
        <v>40</v>
      </c>
      <c r="N5" s="4">
        <f>'1A'!D33</f>
        <v>254.93</v>
      </c>
    </row>
    <row r="7" spans="1:14">
      <c r="M7" s="1"/>
    </row>
    <row r="9" spans="1:14">
      <c r="N9" s="5"/>
    </row>
    <row r="10" spans="1:14">
      <c r="M10" s="6" t="s">
        <v>35</v>
      </c>
      <c r="N10" s="4">
        <f>'1A'!D32</f>
        <v>252.457142857143</v>
      </c>
    </row>
    <row r="11" spans="1:14">
      <c r="M11" s="7"/>
      <c r="N11" s="5"/>
    </row>
    <row r="12" spans="1:14">
      <c r="N12" s="5"/>
    </row>
    <row r="14" spans="1:14">
      <c r="M14" s="8" t="s">
        <v>33</v>
      </c>
      <c r="N14" s="4">
        <f>'1A'!D34</f>
        <v>249.98428571428599</v>
      </c>
    </row>
    <row r="15" spans="1:14">
      <c r="N15" s="5"/>
    </row>
    <row r="16" spans="1:14">
      <c r="N16" s="5"/>
    </row>
    <row r="17" spans="5:14" ht="20.25" customHeight="1">
      <c r="E17" s="87" t="s">
        <v>41</v>
      </c>
      <c r="F17" s="88"/>
      <c r="G17" s="88"/>
      <c r="H17" s="88"/>
      <c r="I17" s="88"/>
      <c r="M17" s="1"/>
      <c r="N17" s="5"/>
    </row>
    <row r="18" spans="5:14" ht="22.5" customHeight="1">
      <c r="M18" s="8" t="s">
        <v>31</v>
      </c>
      <c r="N18" s="4">
        <f>'1A'!D37</f>
        <v>9.06</v>
      </c>
    </row>
    <row r="19" spans="5:14">
      <c r="N19" s="5"/>
    </row>
    <row r="20" spans="5:14">
      <c r="N20" s="5"/>
    </row>
    <row r="21" spans="5:14">
      <c r="N21" s="5"/>
    </row>
    <row r="23" spans="5:14">
      <c r="M23" s="9" t="s">
        <v>35</v>
      </c>
      <c r="N23" s="4">
        <f>'1A'!D36</f>
        <v>4.28571428571429</v>
      </c>
    </row>
    <row r="24" spans="5:14">
      <c r="M24" s="10"/>
      <c r="N24" s="4"/>
    </row>
    <row r="26" spans="5:14">
      <c r="M26" s="11"/>
      <c r="N26" s="12"/>
    </row>
    <row r="27" spans="5:14">
      <c r="M27" s="11" t="s">
        <v>33</v>
      </c>
      <c r="N27" s="12" t="s">
        <v>36</v>
      </c>
    </row>
    <row r="65536" spans="256:256">
      <c r="IV65536" t="str">
        <f>""</f>
        <v/>
      </c>
    </row>
  </sheetData>
  <mergeCells count="4">
    <mergeCell ref="A1:M1"/>
    <mergeCell ref="A2:M2"/>
    <mergeCell ref="E3:H3"/>
    <mergeCell ref="E17:I17"/>
  </mergeCells>
  <phoneticPr fontId="19" type="noConversion"/>
  <pageMargins left="0.98402777777777795" right="0.47152777777777799" top="0.59027777777777801" bottom="0.43263888888888902" header="0.51180555555555596" footer="0.51180555555555596"/>
  <pageSetup paperSize="9" scale="9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"/>
  <sheetData/>
  <phoneticPr fontId="19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"/>
  <sheetData/>
  <phoneticPr fontId="19" type="noConversion"/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"/>
  <sheetData/>
  <phoneticPr fontId="19" type="noConversion"/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"/>
  <sheetData/>
  <phoneticPr fontId="19" type="noConversion"/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"/>
  <sheetData/>
  <phoneticPr fontId="19" type="noConversion"/>
  <pageMargins left="0.69930555555555596" right="0.69930555555555596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IV65536"/>
  <sheetViews>
    <sheetView view="pageBreakPreview" topLeftCell="A34" workbookViewId="0">
      <selection activeCell="B41" sqref="B41:I41"/>
    </sheetView>
  </sheetViews>
  <sheetFormatPr defaultColWidth="9" defaultRowHeight="15"/>
  <cols>
    <col min="1" max="1" width="10" style="1" customWidth="1"/>
    <col min="2" max="2" width="16.5" style="1" customWidth="1"/>
    <col min="3" max="4" width="9.33203125" style="1" customWidth="1"/>
    <col min="5" max="5" width="13" style="1" customWidth="1"/>
    <col min="6" max="8" width="9.33203125" style="1" customWidth="1"/>
    <col min="9" max="9" width="8.25" style="1" customWidth="1"/>
    <col min="10" max="16384" width="9" style="1"/>
  </cols>
  <sheetData>
    <row r="1" spans="1:11" ht="21.75" customHeight="1">
      <c r="A1" s="78" t="s">
        <v>0</v>
      </c>
      <c r="B1" s="78"/>
      <c r="C1" s="78"/>
      <c r="D1" s="78"/>
      <c r="E1" s="78"/>
      <c r="F1" s="78"/>
      <c r="G1" s="78"/>
      <c r="H1" s="78"/>
      <c r="I1" s="78"/>
    </row>
    <row r="2" spans="1:11" ht="24" customHeight="1">
      <c r="A2" s="79" t="s">
        <v>1</v>
      </c>
      <c r="B2" s="80"/>
      <c r="C2" s="80"/>
      <c r="D2" s="80"/>
      <c r="E2" s="80"/>
      <c r="F2" s="80"/>
      <c r="G2" s="80"/>
      <c r="H2" s="80"/>
      <c r="I2" s="80"/>
    </row>
    <row r="3" spans="1:11" ht="33" customHeight="1">
      <c r="A3" s="81" t="s">
        <v>2</v>
      </c>
      <c r="B3" s="82"/>
      <c r="C3" s="82"/>
      <c r="D3" s="82"/>
      <c r="E3" s="82"/>
      <c r="F3" s="13"/>
      <c r="G3" s="13"/>
      <c r="H3" s="13"/>
      <c r="I3" s="13"/>
    </row>
    <row r="4" spans="1:11" ht="33" customHeight="1">
      <c r="A4" s="81" t="s">
        <v>43</v>
      </c>
      <c r="B4" s="82"/>
      <c r="C4" s="82"/>
      <c r="D4" s="82"/>
      <c r="E4" s="82"/>
      <c r="F4" s="82"/>
      <c r="G4" s="82"/>
      <c r="H4" s="82"/>
      <c r="I4" s="82"/>
    </row>
    <row r="5" spans="1:11" ht="33" customHeight="1">
      <c r="A5" s="83" t="s">
        <v>3</v>
      </c>
      <c r="B5" s="82"/>
      <c r="C5" s="82"/>
      <c r="D5" s="82"/>
      <c r="E5" s="82"/>
      <c r="F5" s="82"/>
      <c r="G5" s="82"/>
      <c r="H5" s="82"/>
      <c r="I5" s="82"/>
    </row>
    <row r="6" spans="1:11" ht="33" customHeight="1">
      <c r="A6" s="14" t="s">
        <v>4</v>
      </c>
      <c r="B6" s="15"/>
      <c r="C6" s="15"/>
      <c r="D6" s="15"/>
      <c r="E6" s="16" t="s">
        <v>5</v>
      </c>
      <c r="F6" s="17"/>
      <c r="G6" s="15"/>
      <c r="H6" s="13"/>
      <c r="I6" s="13"/>
    </row>
    <row r="7" spans="1:11" ht="23.25" customHeight="1">
      <c r="A7" s="65" t="s">
        <v>6</v>
      </c>
      <c r="B7" s="18" t="s">
        <v>7</v>
      </c>
      <c r="C7" s="71" t="s">
        <v>8</v>
      </c>
      <c r="D7" s="72"/>
      <c r="E7" s="72"/>
      <c r="F7" s="72"/>
      <c r="G7" s="72"/>
      <c r="H7" s="67"/>
      <c r="I7" s="69" t="s">
        <v>9</v>
      </c>
    </row>
    <row r="8" spans="1:11" ht="22" customHeight="1">
      <c r="A8" s="66"/>
      <c r="B8" s="19" t="s">
        <v>10</v>
      </c>
      <c r="C8" s="20" t="s">
        <v>11</v>
      </c>
      <c r="D8" s="20" t="s">
        <v>12</v>
      </c>
      <c r="E8" s="20" t="s">
        <v>13</v>
      </c>
      <c r="F8" s="20" t="s">
        <v>14</v>
      </c>
      <c r="G8" s="20" t="s">
        <v>15</v>
      </c>
      <c r="H8" s="68"/>
      <c r="I8" s="70"/>
    </row>
    <row r="9" spans="1:11" s="3" customFormat="1" ht="22" customHeight="1">
      <c r="A9" s="21">
        <v>1</v>
      </c>
      <c r="B9" s="22" t="s">
        <v>16</v>
      </c>
      <c r="C9" s="23">
        <v>252</v>
      </c>
      <c r="D9" s="23">
        <v>252</v>
      </c>
      <c r="E9" s="23">
        <v>253</v>
      </c>
      <c r="F9" s="23">
        <v>256</v>
      </c>
      <c r="G9" s="23">
        <v>254</v>
      </c>
      <c r="H9" s="24">
        <f>SUM(C9:G9)/5</f>
        <v>253.4</v>
      </c>
      <c r="I9" s="24">
        <f>MAX(C9:G9)-MIN(C9:G9)</f>
        <v>4</v>
      </c>
    </row>
    <row r="10" spans="1:11" s="3" customFormat="1" ht="22" customHeight="1">
      <c r="A10" s="21">
        <v>2</v>
      </c>
      <c r="B10" s="22" t="s">
        <v>17</v>
      </c>
      <c r="C10" s="23">
        <v>251</v>
      </c>
      <c r="D10" s="23">
        <v>252</v>
      </c>
      <c r="E10" s="23">
        <v>252</v>
      </c>
      <c r="F10" s="23">
        <v>249</v>
      </c>
      <c r="G10" s="23">
        <v>250</v>
      </c>
      <c r="H10" s="24">
        <f t="shared" ref="H10:H15" si="0">SUM(C10:G10)/5</f>
        <v>250.8</v>
      </c>
      <c r="I10" s="24">
        <f t="shared" ref="I10:I15" si="1">MAX(C10:G10)-MIN(C10:G10)</f>
        <v>3</v>
      </c>
    </row>
    <row r="11" spans="1:11" s="3" customFormat="1" ht="22" customHeight="1">
      <c r="A11" s="21">
        <v>3</v>
      </c>
      <c r="B11" s="22" t="s">
        <v>18</v>
      </c>
      <c r="C11" s="23">
        <v>253</v>
      </c>
      <c r="D11" s="23">
        <v>254</v>
      </c>
      <c r="E11" s="23">
        <v>251</v>
      </c>
      <c r="F11" s="23">
        <v>255</v>
      </c>
      <c r="G11" s="23">
        <v>252</v>
      </c>
      <c r="H11" s="24">
        <f t="shared" si="0"/>
        <v>253</v>
      </c>
      <c r="I11" s="24">
        <f t="shared" si="1"/>
        <v>4</v>
      </c>
    </row>
    <row r="12" spans="1:11" s="3" customFormat="1" ht="22" customHeight="1">
      <c r="A12" s="21">
        <v>4</v>
      </c>
      <c r="B12" s="25" t="s">
        <v>19</v>
      </c>
      <c r="C12" s="26">
        <v>248</v>
      </c>
      <c r="D12" s="26">
        <v>250</v>
      </c>
      <c r="E12" s="26">
        <v>250</v>
      </c>
      <c r="F12" s="26">
        <v>252</v>
      </c>
      <c r="G12" s="26">
        <v>254</v>
      </c>
      <c r="H12" s="24">
        <f t="shared" si="0"/>
        <v>250.8</v>
      </c>
      <c r="I12" s="24">
        <f t="shared" si="1"/>
        <v>6</v>
      </c>
    </row>
    <row r="13" spans="1:11" s="3" customFormat="1" ht="22" customHeight="1">
      <c r="A13" s="21">
        <v>5</v>
      </c>
      <c r="B13" s="25" t="s">
        <v>20</v>
      </c>
      <c r="C13" s="26">
        <v>250</v>
      </c>
      <c r="D13" s="26">
        <v>251</v>
      </c>
      <c r="E13" s="26">
        <v>251</v>
      </c>
      <c r="F13" s="26">
        <v>254</v>
      </c>
      <c r="G13" s="26">
        <v>255</v>
      </c>
      <c r="H13" s="24">
        <f t="shared" si="0"/>
        <v>252.2</v>
      </c>
      <c r="I13" s="24">
        <f t="shared" si="1"/>
        <v>5</v>
      </c>
      <c r="K13" s="54"/>
    </row>
    <row r="14" spans="1:11" s="3" customFormat="1" ht="22" customHeight="1">
      <c r="A14" s="21">
        <v>6</v>
      </c>
      <c r="B14" s="27" t="s">
        <v>21</v>
      </c>
      <c r="C14" s="26">
        <v>251</v>
      </c>
      <c r="D14" s="26">
        <v>257</v>
      </c>
      <c r="E14" s="26">
        <v>254</v>
      </c>
      <c r="F14" s="26">
        <v>253</v>
      </c>
      <c r="G14" s="26">
        <v>255</v>
      </c>
      <c r="H14" s="24">
        <f t="shared" si="0"/>
        <v>254</v>
      </c>
      <c r="I14" s="24">
        <f t="shared" si="1"/>
        <v>6</v>
      </c>
    </row>
    <row r="15" spans="1:11" s="3" customFormat="1" ht="22" customHeight="1">
      <c r="A15" s="21">
        <v>7</v>
      </c>
      <c r="B15" s="25" t="s">
        <v>22</v>
      </c>
      <c r="C15" s="26">
        <v>252</v>
      </c>
      <c r="D15" s="26">
        <v>254</v>
      </c>
      <c r="E15" s="26">
        <v>254</v>
      </c>
      <c r="F15" s="26">
        <v>252</v>
      </c>
      <c r="G15" s="26">
        <v>253</v>
      </c>
      <c r="H15" s="24">
        <f t="shared" si="0"/>
        <v>253</v>
      </c>
      <c r="I15" s="24">
        <f t="shared" si="1"/>
        <v>2</v>
      </c>
    </row>
    <row r="16" spans="1:11" s="3" customFormat="1" ht="22" customHeight="1">
      <c r="A16" s="28"/>
      <c r="B16" s="25"/>
      <c r="C16" s="29"/>
      <c r="D16" s="29"/>
      <c r="E16" s="29"/>
      <c r="F16" s="29"/>
      <c r="G16" s="29"/>
      <c r="H16" s="30"/>
      <c r="I16" s="55"/>
    </row>
    <row r="17" spans="1:11" s="3" customFormat="1" ht="22" customHeight="1">
      <c r="A17" s="28"/>
      <c r="B17" s="25"/>
      <c r="C17" s="29"/>
      <c r="D17" s="29"/>
      <c r="E17" s="29"/>
      <c r="F17" s="29"/>
      <c r="G17" s="29"/>
      <c r="H17" s="30"/>
      <c r="I17" s="30"/>
    </row>
    <row r="18" spans="1:11" s="3" customFormat="1" ht="22" customHeight="1">
      <c r="A18" s="28"/>
      <c r="B18" s="25"/>
      <c r="C18" s="29"/>
      <c r="D18" s="29"/>
      <c r="E18" s="29"/>
      <c r="F18" s="29"/>
      <c r="G18" s="29"/>
      <c r="H18" s="30"/>
      <c r="I18" s="30"/>
    </row>
    <row r="19" spans="1:11" s="3" customFormat="1" ht="22" customHeight="1">
      <c r="A19" s="28"/>
      <c r="B19" s="25"/>
      <c r="C19" s="29"/>
      <c r="D19" s="29"/>
      <c r="E19" s="29"/>
      <c r="F19" s="29"/>
      <c r="G19" s="29"/>
      <c r="H19" s="30"/>
      <c r="I19" s="30"/>
    </row>
    <row r="20" spans="1:11" s="3" customFormat="1" ht="22" customHeight="1">
      <c r="A20" s="28"/>
      <c r="B20" s="25"/>
      <c r="C20" s="29"/>
      <c r="D20" s="29"/>
      <c r="E20" s="29"/>
      <c r="F20" s="29"/>
      <c r="G20" s="29"/>
      <c r="H20" s="30"/>
      <c r="I20" s="30"/>
    </row>
    <row r="21" spans="1:11" s="3" customFormat="1" ht="22" customHeight="1">
      <c r="A21" s="28"/>
      <c r="B21" s="25"/>
      <c r="C21" s="29"/>
      <c r="D21" s="29"/>
      <c r="E21" s="29"/>
      <c r="F21" s="29"/>
      <c r="G21" s="29"/>
      <c r="H21" s="30"/>
      <c r="I21" s="30"/>
    </row>
    <row r="22" spans="1:11" s="3" customFormat="1" ht="22" customHeight="1">
      <c r="A22" s="28"/>
      <c r="B22" s="25"/>
      <c r="C22" s="29"/>
      <c r="D22" s="29"/>
      <c r="E22" s="29"/>
      <c r="F22" s="29"/>
      <c r="G22" s="29"/>
      <c r="H22" s="30"/>
      <c r="I22" s="30"/>
    </row>
    <row r="23" spans="1:11" s="3" customFormat="1" ht="22" customHeight="1">
      <c r="A23" s="28"/>
      <c r="B23" s="25"/>
      <c r="C23" s="29"/>
      <c r="D23" s="29"/>
      <c r="E23" s="29"/>
      <c r="F23" s="29"/>
      <c r="G23" s="29"/>
      <c r="H23" s="30"/>
      <c r="I23" s="30"/>
    </row>
    <row r="24" spans="1:11" s="3" customFormat="1" ht="22" customHeight="1">
      <c r="A24" s="28"/>
      <c r="B24" s="31"/>
      <c r="C24" s="28"/>
      <c r="D24" s="28"/>
      <c r="E24" s="28"/>
      <c r="F24" s="28"/>
      <c r="G24" s="28"/>
      <c r="H24" s="32"/>
      <c r="I24" s="56"/>
    </row>
    <row r="25" spans="1:11" s="3" customFormat="1" ht="22" customHeight="1">
      <c r="A25" s="28"/>
      <c r="B25" s="31"/>
      <c r="C25" s="28"/>
      <c r="D25" s="28"/>
      <c r="E25" s="28"/>
      <c r="F25" s="28"/>
      <c r="G25" s="28"/>
      <c r="H25" s="32"/>
      <c r="I25" s="57"/>
    </row>
    <row r="26" spans="1:11" s="3" customFormat="1" ht="22" customHeight="1">
      <c r="A26" s="28"/>
      <c r="B26" s="31"/>
      <c r="C26" s="28"/>
      <c r="D26" s="28"/>
      <c r="E26" s="28"/>
      <c r="F26" s="28"/>
      <c r="G26" s="28"/>
      <c r="H26" s="32"/>
      <c r="I26" s="56"/>
    </row>
    <row r="27" spans="1:11" s="3" customFormat="1" ht="22" customHeight="1">
      <c r="A27" s="28"/>
      <c r="B27" s="31"/>
      <c r="C27" s="28"/>
      <c r="D27" s="28"/>
      <c r="E27" s="28"/>
      <c r="F27" s="28"/>
      <c r="G27" s="28"/>
      <c r="H27" s="32"/>
      <c r="I27" s="56"/>
    </row>
    <row r="28" spans="1:11" s="3" customFormat="1" ht="22" customHeight="1">
      <c r="A28" s="28"/>
      <c r="B28" s="31"/>
      <c r="C28" s="28"/>
      <c r="D28" s="28"/>
      <c r="E28" s="28"/>
      <c r="F28" s="28"/>
      <c r="G28" s="28"/>
      <c r="H28" s="32"/>
      <c r="I28" s="57"/>
      <c r="K28" s="54"/>
    </row>
    <row r="29" spans="1:11" s="3" customFormat="1" ht="22" customHeight="1">
      <c r="A29" s="33"/>
      <c r="B29" s="30">
        <f>AVERAGE(H9:H18)</f>
        <v>252.457142857143</v>
      </c>
      <c r="C29" s="34"/>
      <c r="D29" s="34"/>
      <c r="E29" s="34"/>
      <c r="F29" s="35"/>
      <c r="G29" s="30">
        <f>AVERAGE(I9:I18)</f>
        <v>4.28571428571429</v>
      </c>
      <c r="H29" s="36"/>
      <c r="I29" s="58"/>
    </row>
    <row r="30" spans="1:11" s="3" customFormat="1" ht="29.25" customHeight="1">
      <c r="A30" s="73" t="s">
        <v>23</v>
      </c>
      <c r="B30" s="74"/>
      <c r="C30" s="37" t="s">
        <v>24</v>
      </c>
      <c r="D30" s="38">
        <v>0.57699999999999996</v>
      </c>
      <c r="E30" s="37" t="s">
        <v>25</v>
      </c>
      <c r="F30" s="38">
        <v>2.1139999999999999</v>
      </c>
      <c r="G30" s="37" t="s">
        <v>26</v>
      </c>
      <c r="H30" s="38">
        <v>0</v>
      </c>
      <c r="I30" s="59"/>
    </row>
    <row r="31" spans="1:11" ht="37.5" customHeight="1">
      <c r="A31" s="39"/>
      <c r="B31" s="75" t="s">
        <v>27</v>
      </c>
      <c r="C31" s="76"/>
      <c r="D31" s="3"/>
      <c r="E31" s="3"/>
      <c r="F31" s="3"/>
      <c r="G31" s="3"/>
      <c r="H31" s="3"/>
      <c r="I31" s="3"/>
    </row>
    <row r="32" spans="1:11" ht="23.25" customHeight="1">
      <c r="A32" s="9" t="s">
        <v>28</v>
      </c>
      <c r="B32" s="40" t="s">
        <v>29</v>
      </c>
      <c r="C32" s="41"/>
      <c r="D32" s="42">
        <f>SUM(B29)</f>
        <v>252.457142857143</v>
      </c>
      <c r="E32" s="43"/>
      <c r="F32" s="3"/>
      <c r="G32" s="3"/>
      <c r="H32" s="3"/>
      <c r="I32" s="3"/>
    </row>
    <row r="33" spans="1:9" ht="36.75" customHeight="1">
      <c r="A33" s="9" t="s">
        <v>30</v>
      </c>
      <c r="B33" s="40" t="s">
        <v>31</v>
      </c>
      <c r="C33" s="41"/>
      <c r="D33" s="42">
        <f>B29+G29*D30</f>
        <v>254.93</v>
      </c>
      <c r="E33" s="43"/>
      <c r="F33" s="44"/>
      <c r="G33" s="44"/>
      <c r="H33" s="77"/>
      <c r="I33" s="77"/>
    </row>
    <row r="34" spans="1:9" ht="27" customHeight="1">
      <c r="A34" s="9" t="s">
        <v>32</v>
      </c>
      <c r="B34" s="40" t="s">
        <v>33</v>
      </c>
      <c r="D34" s="42">
        <f>B29-G29*D30</f>
        <v>249.98428571428599</v>
      </c>
      <c r="E34" s="43"/>
      <c r="F34" s="45"/>
      <c r="G34" s="45"/>
      <c r="H34" s="46"/>
      <c r="I34" s="54"/>
    </row>
    <row r="35" spans="1:9" ht="39.75" customHeight="1">
      <c r="A35" s="47" t="s">
        <v>9</v>
      </c>
      <c r="B35" s="48" t="s">
        <v>27</v>
      </c>
      <c r="D35" s="49"/>
      <c r="E35" s="3"/>
      <c r="F35" s="3"/>
      <c r="G35" s="3"/>
      <c r="H35" s="3"/>
      <c r="I35" s="3"/>
    </row>
    <row r="36" spans="1:9" ht="25.5" customHeight="1">
      <c r="A36" s="50" t="s">
        <v>34</v>
      </c>
      <c r="B36" s="51" t="s">
        <v>35</v>
      </c>
      <c r="D36" s="42">
        <f>SUM(G29)</f>
        <v>4.28571428571429</v>
      </c>
      <c r="E36" s="43"/>
      <c r="F36" s="3"/>
      <c r="G36" s="3"/>
      <c r="H36" s="3"/>
      <c r="I36" s="3"/>
    </row>
    <row r="37" spans="1:9" ht="30.75" customHeight="1">
      <c r="A37" s="9" t="s">
        <v>30</v>
      </c>
      <c r="B37" s="40" t="s">
        <v>31</v>
      </c>
      <c r="D37" s="42">
        <f>SUM(F30*G29)</f>
        <v>9.06</v>
      </c>
      <c r="E37" s="43"/>
      <c r="F37" s="52"/>
      <c r="G37" s="3"/>
      <c r="H37" s="60"/>
      <c r="I37" s="60"/>
    </row>
    <row r="38" spans="1:9" ht="29.25" customHeight="1">
      <c r="A38" s="9" t="s">
        <v>32</v>
      </c>
      <c r="B38" s="40" t="s">
        <v>33</v>
      </c>
      <c r="D38" s="53" t="s">
        <v>36</v>
      </c>
      <c r="E38" s="43"/>
      <c r="F38" s="3"/>
      <c r="G38" s="3"/>
      <c r="H38" s="60"/>
      <c r="I38" s="60"/>
    </row>
    <row r="39" spans="1:9" ht="48" customHeight="1">
      <c r="A39" s="61" t="s">
        <v>37</v>
      </c>
      <c r="B39" s="62"/>
      <c r="C39" s="62"/>
      <c r="D39" s="62"/>
      <c r="E39" s="62"/>
      <c r="F39" s="62"/>
      <c r="G39" s="62"/>
      <c r="H39" s="62"/>
      <c r="I39" s="62"/>
    </row>
    <row r="40" spans="1:9" ht="46.5" customHeight="1">
      <c r="A40" s="63" t="s">
        <v>38</v>
      </c>
      <c r="B40" s="63"/>
      <c r="C40" s="63"/>
      <c r="D40" s="63"/>
      <c r="E40" s="63"/>
      <c r="F40" s="63"/>
      <c r="G40" s="63"/>
      <c r="H40" s="63"/>
      <c r="I40" s="63"/>
    </row>
    <row r="41" spans="1:9" ht="49.5" customHeight="1">
      <c r="B41" s="64" t="s">
        <v>44</v>
      </c>
      <c r="C41" s="64"/>
      <c r="D41" s="64"/>
      <c r="E41" s="64"/>
      <c r="F41" s="64"/>
      <c r="G41" s="64"/>
      <c r="H41" s="64"/>
      <c r="I41" s="64"/>
    </row>
    <row r="65536" spans="256:256">
      <c r="IV65536" s="1" t="str">
        <f>""</f>
        <v/>
      </c>
    </row>
  </sheetData>
  <mergeCells count="17">
    <mergeCell ref="A1:I1"/>
    <mergeCell ref="A2:I2"/>
    <mergeCell ref="A3:E3"/>
    <mergeCell ref="A4:I4"/>
    <mergeCell ref="A5:I5"/>
    <mergeCell ref="H38:I38"/>
    <mergeCell ref="A39:I39"/>
    <mergeCell ref="A40:I40"/>
    <mergeCell ref="B41:I41"/>
    <mergeCell ref="A7:A8"/>
    <mergeCell ref="H7:H8"/>
    <mergeCell ref="I7:I8"/>
    <mergeCell ref="C7:G7"/>
    <mergeCell ref="A30:B30"/>
    <mergeCell ref="B31:C31"/>
    <mergeCell ref="H33:I33"/>
    <mergeCell ref="H37:I37"/>
  </mergeCells>
  <phoneticPr fontId="19" type="noConversion"/>
  <pageMargins left="0.90416666666666701" right="0.74791666666666701" top="0.98402777777777795" bottom="0.70763888888888904" header="0.51180555555555596" footer="0.51180555555555596"/>
  <pageSetup paperSize="9" scale="81" orientation="portrait" r:id="rId1"/>
  <headerFooter alignWithMargins="0"/>
  <rowBreaks count="1" manualBreakCount="1">
    <brk id="30" max="8" man="1"/>
  </rowBreaks>
  <drawing r:id="rId2"/>
  <legacyDrawing r:id="rId3"/>
  <oleObjects>
    <oleObject progId="Equation.3" shapeId="19457" r:id="rId4"/>
    <oleObject progId="Equation.3" shapeId="19458" r:id="rId5"/>
    <oleObject progId="Equation.3" shapeId="19460" r:id="rId6"/>
    <oleObject progId="Equation.3" shapeId="19461" r:id="rId7"/>
    <oleObject progId="Equation.3" shapeId="19462" r:id="rId8"/>
    <oleObject progId="Equation.3" shapeId="19464" r:id="rId9"/>
    <oleObject progId="Equation.3" shapeId="19466" r:id="rId10"/>
  </oleObject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"/>
  <sheetData/>
  <phoneticPr fontId="19" type="noConversion"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"/>
  <sheetData/>
  <phoneticPr fontId="19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1A</vt:lpstr>
      <vt:lpstr>1B</vt:lpstr>
      <vt:lpstr>'1A'!Print_Area</vt:lpstr>
      <vt:lpstr>'1B'!Print_Area</vt:lpstr>
      <vt:lpstr>'1A'!Print_Titles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cp:lastPrinted>2022-01-21T05:03:00Z</cp:lastPrinted>
  <dcterms:created xsi:type="dcterms:W3CDTF">1996-12-17T01:32:00Z</dcterms:created>
  <dcterms:modified xsi:type="dcterms:W3CDTF">2022-02-04T05:27:00Z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185347122C424A85AD9F71D1308A9DDD</vt:lpwstr>
  </property>
</Properties>
</file>