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俞军\宁夏石化\D审核资料\"/>
    </mc:Choice>
  </mc:AlternateContent>
  <bookViews>
    <workbookView xWindow="0" yWindow="0" windowWidth="19200" windowHeight="811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78" i="1" l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59" i="1"/>
  <c r="B58" i="1"/>
  <c r="B57" i="1"/>
  <c r="B56" i="1"/>
  <c r="B55" i="1"/>
  <c r="B54" i="1"/>
  <c r="B53" i="1"/>
  <c r="B52" i="1"/>
  <c r="B51" i="1"/>
  <c r="I50" i="1"/>
  <c r="B50" i="1"/>
  <c r="B49" i="1"/>
  <c r="B48" i="1"/>
  <c r="B47" i="1"/>
  <c r="B46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J30" i="1" s="1"/>
  <c r="I16" i="1"/>
  <c r="J15" i="1"/>
  <c r="I15" i="1"/>
  <c r="I29" i="1" s="1"/>
  <c r="E78" i="1" l="1"/>
  <c r="E76" i="1"/>
  <c r="E74" i="1"/>
  <c r="E72" i="1"/>
  <c r="E70" i="1"/>
  <c r="E68" i="1"/>
  <c r="E66" i="1"/>
  <c r="D78" i="1"/>
  <c r="D76" i="1"/>
  <c r="D74" i="1"/>
  <c r="D72" i="1"/>
  <c r="D70" i="1"/>
  <c r="D68" i="1"/>
  <c r="D66" i="1"/>
  <c r="D41" i="1"/>
  <c r="C78" i="1"/>
  <c r="C76" i="1"/>
  <c r="C74" i="1"/>
  <c r="C72" i="1"/>
  <c r="C70" i="1"/>
  <c r="C68" i="1"/>
  <c r="C66" i="1"/>
  <c r="D40" i="1"/>
  <c r="E75" i="1"/>
  <c r="E73" i="1"/>
  <c r="E71" i="1"/>
  <c r="E69" i="1"/>
  <c r="E67" i="1"/>
  <c r="E65" i="1"/>
  <c r="D39" i="1"/>
  <c r="E77" i="1"/>
  <c r="D77" i="1"/>
  <c r="D75" i="1"/>
  <c r="D73" i="1"/>
  <c r="D71" i="1"/>
  <c r="D69" i="1"/>
  <c r="D67" i="1"/>
  <c r="D65" i="1"/>
  <c r="C77" i="1"/>
  <c r="C75" i="1"/>
  <c r="C73" i="1"/>
  <c r="C71" i="1"/>
  <c r="C69" i="1"/>
  <c r="C67" i="1"/>
  <c r="C65" i="1"/>
  <c r="E59" i="1"/>
  <c r="E57" i="1"/>
  <c r="E55" i="1"/>
  <c r="E53" i="1"/>
  <c r="E51" i="1"/>
  <c r="D59" i="1"/>
  <c r="D57" i="1"/>
  <c r="D55" i="1"/>
  <c r="D53" i="1"/>
  <c r="D51" i="1"/>
  <c r="E49" i="1"/>
  <c r="E47" i="1"/>
  <c r="C59" i="1"/>
  <c r="C57" i="1"/>
  <c r="C55" i="1"/>
  <c r="C53" i="1"/>
  <c r="C51" i="1"/>
  <c r="D49" i="1"/>
  <c r="D47" i="1"/>
  <c r="E58" i="1"/>
  <c r="E56" i="1"/>
  <c r="E54" i="1"/>
  <c r="E52" i="1"/>
  <c r="D37" i="1"/>
  <c r="C49" i="1"/>
  <c r="C47" i="1"/>
  <c r="D58" i="1"/>
  <c r="D56" i="1"/>
  <c r="D54" i="1"/>
  <c r="D52" i="1"/>
  <c r="E50" i="1"/>
  <c r="E48" i="1"/>
  <c r="E46" i="1"/>
  <c r="D36" i="1"/>
  <c r="C58" i="1"/>
  <c r="C56" i="1"/>
  <c r="C54" i="1"/>
  <c r="C52" i="1"/>
  <c r="D50" i="1"/>
  <c r="D48" i="1"/>
  <c r="D46" i="1"/>
  <c r="D35" i="1"/>
  <c r="C50" i="1"/>
  <c r="C48" i="1"/>
  <c r="C46" i="1"/>
</calcChain>
</file>

<file path=xl/sharedStrings.xml><?xml version="1.0" encoding="utf-8"?>
<sst xmlns="http://schemas.openxmlformats.org/spreadsheetml/2006/main" count="52" uniqueCount="44">
  <si>
    <t>附录C</t>
  </si>
  <si>
    <t>聚丙烯定量包装产品称重过程监视记录表</t>
  </si>
  <si>
    <t>一 概述</t>
  </si>
  <si>
    <t>测量过程名称：</t>
  </si>
  <si>
    <t>聚丙烯定量包装</t>
  </si>
  <si>
    <t>测量设备：</t>
  </si>
  <si>
    <t>电子秤</t>
  </si>
  <si>
    <t>测量范围：</t>
  </si>
  <si>
    <t>(0～30)kg</t>
  </si>
  <si>
    <t>分度值：</t>
  </si>
  <si>
    <t>e=10g</t>
  </si>
  <si>
    <t>监视方法：</t>
  </si>
  <si>
    <t>统计技术</t>
  </si>
  <si>
    <t>核查样品：</t>
  </si>
  <si>
    <t>序号</t>
  </si>
  <si>
    <t>单位</t>
  </si>
  <si>
    <t>组数大小</t>
  </si>
  <si>
    <t>控制</t>
  </si>
  <si>
    <t xml:space="preserve">    图</t>
  </si>
  <si>
    <t>R图</t>
  </si>
  <si>
    <t>系数</t>
  </si>
  <si>
    <t>上限 UCL</t>
  </si>
  <si>
    <r>
      <rPr>
        <sz val="11"/>
        <rFont val="宋体"/>
        <charset val="134"/>
      </rPr>
      <t>A</t>
    </r>
    <r>
      <rPr>
        <vertAlign val="subscript"/>
        <sz val="11"/>
        <rFont val="宋体"/>
        <charset val="134"/>
      </rPr>
      <t>2</t>
    </r>
  </si>
  <si>
    <t>被测参数名称</t>
  </si>
  <si>
    <t>总组数</t>
  </si>
  <si>
    <t>中心限CL</t>
  </si>
  <si>
    <r>
      <rPr>
        <sz val="11"/>
        <color theme="1"/>
        <rFont val="宋体"/>
        <charset val="134"/>
        <scheme val="minor"/>
      </rPr>
      <t>D</t>
    </r>
    <r>
      <rPr>
        <vertAlign val="subscript"/>
        <sz val="11"/>
        <color theme="1"/>
        <rFont val="宋体"/>
        <charset val="134"/>
        <scheme val="minor"/>
      </rPr>
      <t>3</t>
    </r>
  </si>
  <si>
    <t>下限 LCL</t>
  </si>
  <si>
    <r>
      <rPr>
        <sz val="11"/>
        <color theme="1"/>
        <rFont val="宋体"/>
        <charset val="134"/>
        <scheme val="minor"/>
      </rPr>
      <t>D</t>
    </r>
    <r>
      <rPr>
        <vertAlign val="subscript"/>
        <sz val="11"/>
        <color theme="1"/>
        <rFont val="宋体"/>
        <charset val="134"/>
        <scheme val="minor"/>
      </rPr>
      <t>4</t>
    </r>
  </si>
  <si>
    <t>测量值</t>
  </si>
  <si>
    <t>日期</t>
  </si>
  <si>
    <t>平均值</t>
  </si>
  <si>
    <t>极差</t>
  </si>
  <si>
    <t xml:space="preserve">二 计算统计控制量 </t>
  </si>
  <si>
    <t>采用平均值控制图和极差控制图，对本装置进行连续的统计控制，绘制平均值-极差控制图</t>
  </si>
  <si>
    <t xml:space="preserve">三 控制图特定值 </t>
  </si>
  <si>
    <t>图</t>
  </si>
  <si>
    <t>kg</t>
  </si>
  <si>
    <t>R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</si>
  <si>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</si>
  <si>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均值、极差控制图状态不正常，聚丙烯定量包装测量过程中出现非正常变异，能满足成品聚丙烯定量的要求。
</t>
  </si>
  <si>
    <t>宁夏石化炼油三部</t>
    <phoneticPr fontId="22" type="noConversion"/>
  </si>
  <si>
    <r>
      <rPr>
        <sz val="12"/>
        <rFont val="宋体"/>
        <charset val="134"/>
      </rPr>
      <t>统计人员：刘倩</t>
    </r>
    <r>
      <rPr>
        <sz val="12"/>
        <rFont val="Times New Roman"/>
        <family val="1"/>
      </rPr>
      <t xml:space="preserve">       </t>
    </r>
    <r>
      <rPr>
        <sz val="12"/>
        <rFont val="宋体"/>
        <charset val="134"/>
      </rPr>
      <t>2022.2.28</t>
    </r>
    <phoneticPr fontId="22" type="noConversion"/>
  </si>
  <si>
    <t>计量部个月抽检一次，连续抽取5包聚丙烯用电子台秤进行称重监视。并采用统计技术（控制图）的方法对测量过程进行监视和期间核查，形成记录相关记录存档并将抽查结果通知炼油三部。测量结果如下图所示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</si>
</sst>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[Red]\(0.000\)"/>
    <numFmt numFmtId="177" formatCode="0.000_ "/>
    <numFmt numFmtId="178" formatCode="0.000;_⁒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vertAlign val="subscript"/>
      <sz val="11"/>
      <name val="宋体"/>
      <charset val="134"/>
    </font>
    <font>
      <vertAlign val="subscript"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17" fillId="4" borderId="1" xfId="0" applyNumberFormat="1" applyFont="1" applyFill="1" applyBorder="1" applyAlignment="1" applyProtection="1">
      <alignment horizontal="center" vertical="center"/>
      <protection locked="0"/>
    </xf>
    <xf numFmtId="176" fontId="18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/>
    </xf>
    <xf numFmtId="0" fontId="13" fillId="0" borderId="6" xfId="0" applyFont="1" applyBorder="1" applyAlignment="1">
      <alignment horizontal="left" vertical="justify"/>
    </xf>
    <xf numFmtId="0" fontId="13" fillId="0" borderId="7" xfId="0" applyFont="1" applyBorder="1" applyAlignment="1">
      <alignment horizontal="left" vertical="justify"/>
    </xf>
    <xf numFmtId="0" fontId="11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Sheet1!$B$46:$B$59</c:f>
              <c:numCache>
                <c:formatCode>General</c:formatCode>
                <c:ptCount val="14"/>
                <c:pt idx="0">
                  <c:v>25.027999999999999</c:v>
                </c:pt>
                <c:pt idx="1">
                  <c:v>25.036000000000001</c:v>
                </c:pt>
                <c:pt idx="2">
                  <c:v>25.027999999999999</c:v>
                </c:pt>
                <c:pt idx="3">
                  <c:v>25.047999999999998</c:v>
                </c:pt>
                <c:pt idx="4">
                  <c:v>25.038</c:v>
                </c:pt>
                <c:pt idx="5">
                  <c:v>25.003999999999998</c:v>
                </c:pt>
                <c:pt idx="6">
                  <c:v>25.05</c:v>
                </c:pt>
                <c:pt idx="7">
                  <c:v>25.033999999999999</c:v>
                </c:pt>
                <c:pt idx="8">
                  <c:v>25.042000000000002</c:v>
                </c:pt>
                <c:pt idx="9">
                  <c:v>25.041999999999998</c:v>
                </c:pt>
                <c:pt idx="10">
                  <c:v>25.038</c:v>
                </c:pt>
                <c:pt idx="11">
                  <c:v>25.026</c:v>
                </c:pt>
                <c:pt idx="12">
                  <c:v>25.038</c:v>
                </c:pt>
                <c:pt idx="13">
                  <c:v>25.038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Sheet1!$C$46:$C$59</c:f>
              <c:numCache>
                <c:formatCode>0.000_ </c:formatCode>
                <c:ptCount val="14"/>
                <c:pt idx="0">
                  <c:v>25.046127857142856</c:v>
                </c:pt>
                <c:pt idx="1">
                  <c:v>25.046127857142856</c:v>
                </c:pt>
                <c:pt idx="2">
                  <c:v>25.046127857142856</c:v>
                </c:pt>
                <c:pt idx="3">
                  <c:v>25.046127857142856</c:v>
                </c:pt>
                <c:pt idx="4">
                  <c:v>25.046127857142856</c:v>
                </c:pt>
                <c:pt idx="5">
                  <c:v>25.046127857142856</c:v>
                </c:pt>
                <c:pt idx="6">
                  <c:v>25.046127857142856</c:v>
                </c:pt>
                <c:pt idx="7">
                  <c:v>25.046127857142856</c:v>
                </c:pt>
                <c:pt idx="8">
                  <c:v>25.046127857142856</c:v>
                </c:pt>
                <c:pt idx="9">
                  <c:v>25.046127857142856</c:v>
                </c:pt>
                <c:pt idx="10">
                  <c:v>25.046127857142856</c:v>
                </c:pt>
                <c:pt idx="11">
                  <c:v>25.046127857142856</c:v>
                </c:pt>
                <c:pt idx="12">
                  <c:v>25.046127857142856</c:v>
                </c:pt>
                <c:pt idx="13">
                  <c:v>25.046127857142856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Sheet1!$D$46:$D$59</c:f>
              <c:numCache>
                <c:formatCode>0.000_ </c:formatCode>
                <c:ptCount val="14"/>
                <c:pt idx="0">
                  <c:v>25.035</c:v>
                </c:pt>
                <c:pt idx="1">
                  <c:v>25.035</c:v>
                </c:pt>
                <c:pt idx="2">
                  <c:v>25.035</c:v>
                </c:pt>
                <c:pt idx="3">
                  <c:v>25.035</c:v>
                </c:pt>
                <c:pt idx="4">
                  <c:v>25.035</c:v>
                </c:pt>
                <c:pt idx="5">
                  <c:v>25.035</c:v>
                </c:pt>
                <c:pt idx="6">
                  <c:v>25.035</c:v>
                </c:pt>
                <c:pt idx="7">
                  <c:v>25.035</c:v>
                </c:pt>
                <c:pt idx="8">
                  <c:v>25.035</c:v>
                </c:pt>
                <c:pt idx="9">
                  <c:v>25.035</c:v>
                </c:pt>
                <c:pt idx="10">
                  <c:v>25.035</c:v>
                </c:pt>
                <c:pt idx="11">
                  <c:v>25.035</c:v>
                </c:pt>
                <c:pt idx="12">
                  <c:v>25.035</c:v>
                </c:pt>
                <c:pt idx="13">
                  <c:v>25.035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Sheet1!$E$46:$E$59</c:f>
              <c:numCache>
                <c:formatCode>0.000_ </c:formatCode>
                <c:ptCount val="14"/>
                <c:pt idx="0">
                  <c:v>25.023872142857144</c:v>
                </c:pt>
                <c:pt idx="1">
                  <c:v>25.023872142857144</c:v>
                </c:pt>
                <c:pt idx="2">
                  <c:v>25.023872142857144</c:v>
                </c:pt>
                <c:pt idx="3">
                  <c:v>25.023872142857144</c:v>
                </c:pt>
                <c:pt idx="4">
                  <c:v>25.023872142857144</c:v>
                </c:pt>
                <c:pt idx="5">
                  <c:v>25.023872142857144</c:v>
                </c:pt>
                <c:pt idx="6">
                  <c:v>25.023872142857144</c:v>
                </c:pt>
                <c:pt idx="7">
                  <c:v>25.023872142857144</c:v>
                </c:pt>
                <c:pt idx="8">
                  <c:v>25.023872142857144</c:v>
                </c:pt>
                <c:pt idx="9">
                  <c:v>25.023872142857144</c:v>
                </c:pt>
                <c:pt idx="10">
                  <c:v>25.023872142857144</c:v>
                </c:pt>
                <c:pt idx="11">
                  <c:v>25.023872142857144</c:v>
                </c:pt>
                <c:pt idx="12">
                  <c:v>25.023872142857144</c:v>
                </c:pt>
                <c:pt idx="13">
                  <c:v>25.023872142857144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04040"/>
        <c:axId val="179105216"/>
      </c:lineChart>
      <c:catAx>
        <c:axId val="179104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9105216"/>
        <c:crosses val="autoZero"/>
        <c:auto val="1"/>
        <c:lblAlgn val="ctr"/>
        <c:lblOffset val="100"/>
        <c:noMultiLvlLbl val="0"/>
      </c:catAx>
      <c:valAx>
        <c:axId val="17910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9104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638888888888896"/>
          <c:y val="0.27152777777777798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Sheet1!$B$64:$B$78</c:f>
              <c:numCache>
                <c:formatCode>0.000_ </c:formatCode>
                <c:ptCount val="15"/>
                <c:pt idx="0" formatCode="General">
                  <c:v>0</c:v>
                </c:pt>
                <c:pt idx="1">
                  <c:v>3.0000000000001137E-2</c:v>
                </c:pt>
                <c:pt idx="2">
                  <c:v>9.9999999999980105E-3</c:v>
                </c:pt>
                <c:pt idx="3">
                  <c:v>1.9999999999999574E-2</c:v>
                </c:pt>
                <c:pt idx="4">
                  <c:v>1.0000000000001563E-2</c:v>
                </c:pt>
                <c:pt idx="5">
                  <c:v>1.9999999999999574E-2</c:v>
                </c:pt>
                <c:pt idx="6">
                  <c:v>1.9999999999999574E-2</c:v>
                </c:pt>
                <c:pt idx="7">
                  <c:v>0</c:v>
                </c:pt>
                <c:pt idx="8">
                  <c:v>3.0000000000001137E-2</c:v>
                </c:pt>
                <c:pt idx="9">
                  <c:v>1.9999999999999574E-2</c:v>
                </c:pt>
                <c:pt idx="10">
                  <c:v>1.9999999999999574E-2</c:v>
                </c:pt>
                <c:pt idx="11">
                  <c:v>1.9999999999999574E-2</c:v>
                </c:pt>
                <c:pt idx="12">
                  <c:v>3.0000000000001137E-2</c:v>
                </c:pt>
                <c:pt idx="13">
                  <c:v>1.9999999999999574E-2</c:v>
                </c:pt>
                <c:pt idx="14">
                  <c:v>1.9999999999999574E-2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Sheet1!$C$64:$C$78</c:f>
              <c:numCache>
                <c:formatCode>0.000_ </c:formatCode>
                <c:ptCount val="15"/>
                <c:pt idx="1">
                  <c:v>3.2245714285714239E-2</c:v>
                </c:pt>
                <c:pt idx="2">
                  <c:v>3.2245714285714239E-2</c:v>
                </c:pt>
                <c:pt idx="3">
                  <c:v>3.2245714285714239E-2</c:v>
                </c:pt>
                <c:pt idx="4">
                  <c:v>3.2245714285714239E-2</c:v>
                </c:pt>
                <c:pt idx="5">
                  <c:v>3.2245714285714239E-2</c:v>
                </c:pt>
                <c:pt idx="6">
                  <c:v>3.2245714285714239E-2</c:v>
                </c:pt>
                <c:pt idx="7">
                  <c:v>3.2245714285714239E-2</c:v>
                </c:pt>
                <c:pt idx="8">
                  <c:v>3.2245714285714239E-2</c:v>
                </c:pt>
                <c:pt idx="9">
                  <c:v>3.2245714285714239E-2</c:v>
                </c:pt>
                <c:pt idx="10">
                  <c:v>3.2245714285714239E-2</c:v>
                </c:pt>
                <c:pt idx="11">
                  <c:v>3.2245714285714239E-2</c:v>
                </c:pt>
                <c:pt idx="12">
                  <c:v>3.2245714285714239E-2</c:v>
                </c:pt>
                <c:pt idx="13">
                  <c:v>3.2245714285714239E-2</c:v>
                </c:pt>
                <c:pt idx="14">
                  <c:v>3.2245714285714239E-2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Sheet1!$D$64:$D$78</c:f>
              <c:numCache>
                <c:formatCode>0.000_ </c:formatCode>
                <c:ptCount val="15"/>
                <c:pt idx="1">
                  <c:v>1.9285714285714257E-2</c:v>
                </c:pt>
                <c:pt idx="2">
                  <c:v>1.9285714285714257E-2</c:v>
                </c:pt>
                <c:pt idx="3">
                  <c:v>1.9285714285714257E-2</c:v>
                </c:pt>
                <c:pt idx="4">
                  <c:v>1.9285714285714257E-2</c:v>
                </c:pt>
                <c:pt idx="5">
                  <c:v>1.9285714285714257E-2</c:v>
                </c:pt>
                <c:pt idx="6">
                  <c:v>1.9285714285714257E-2</c:v>
                </c:pt>
                <c:pt idx="7">
                  <c:v>1.9285714285714257E-2</c:v>
                </c:pt>
                <c:pt idx="8">
                  <c:v>1.9285714285714257E-2</c:v>
                </c:pt>
                <c:pt idx="9">
                  <c:v>1.9285714285714257E-2</c:v>
                </c:pt>
                <c:pt idx="10">
                  <c:v>1.9285714285714257E-2</c:v>
                </c:pt>
                <c:pt idx="11">
                  <c:v>1.9285714285714257E-2</c:v>
                </c:pt>
                <c:pt idx="12">
                  <c:v>1.9285714285714257E-2</c:v>
                </c:pt>
                <c:pt idx="13">
                  <c:v>1.9285714285714257E-2</c:v>
                </c:pt>
                <c:pt idx="14">
                  <c:v>1.9285714285714257E-2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Sheet1!$E$64:$E$78</c:f>
              <c:numCache>
                <c:formatCode>0.000_ </c:formatCode>
                <c:ptCount val="15"/>
                <c:pt idx="1">
                  <c:v>6.3257142857142765E-3</c:v>
                </c:pt>
                <c:pt idx="2">
                  <c:v>6.3257142857142765E-3</c:v>
                </c:pt>
                <c:pt idx="3">
                  <c:v>6.3257142857142765E-3</c:v>
                </c:pt>
                <c:pt idx="4">
                  <c:v>6.3257142857142765E-3</c:v>
                </c:pt>
                <c:pt idx="5">
                  <c:v>6.3257142857142765E-3</c:v>
                </c:pt>
                <c:pt idx="6">
                  <c:v>6.3257142857142765E-3</c:v>
                </c:pt>
                <c:pt idx="7">
                  <c:v>6.3257142857142765E-3</c:v>
                </c:pt>
                <c:pt idx="8">
                  <c:v>6.3257142857142765E-3</c:v>
                </c:pt>
                <c:pt idx="9">
                  <c:v>6.3257142857142765E-3</c:v>
                </c:pt>
                <c:pt idx="10">
                  <c:v>6.3257142857142765E-3</c:v>
                </c:pt>
                <c:pt idx="11">
                  <c:v>6.3257142857142765E-3</c:v>
                </c:pt>
                <c:pt idx="12">
                  <c:v>6.3257142857142765E-3</c:v>
                </c:pt>
                <c:pt idx="13">
                  <c:v>6.3257142857142765E-3</c:v>
                </c:pt>
                <c:pt idx="14">
                  <c:v>6.3257142857142765E-3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031352"/>
        <c:axId val="450032136"/>
      </c:lineChart>
      <c:catAx>
        <c:axId val="450031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0032136"/>
        <c:crosses val="autoZero"/>
        <c:auto val="1"/>
        <c:lblAlgn val="ctr"/>
        <c:lblOffset val="100"/>
        <c:noMultiLvlLbl val="0"/>
      </c:catAx>
      <c:valAx>
        <c:axId val="45003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003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0" Type="http://schemas.openxmlformats.org/officeDocument/2006/relationships/image" Target="../media/image20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10" Type="http://schemas.openxmlformats.org/officeDocument/2006/relationships/image" Target="../media/image10.wmf"/><Relationship Id="rId19" Type="http://schemas.openxmlformats.org/officeDocument/2006/relationships/image" Target="../media/image19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60960</xdr:rowOff>
        </xdr:from>
        <xdr:to>
          <xdr:col>6</xdr:col>
          <xdr:colOff>289560</xdr:colOff>
          <xdr:row>9</xdr:row>
          <xdr:rowOff>251460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13</xdr:row>
          <xdr:rowOff>45720</xdr:rowOff>
        </xdr:from>
        <xdr:to>
          <xdr:col>8</xdr:col>
          <xdr:colOff>685800</xdr:colOff>
          <xdr:row>13</xdr:row>
          <xdr:rowOff>236220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13</xdr:row>
          <xdr:rowOff>60960</xdr:rowOff>
        </xdr:from>
        <xdr:to>
          <xdr:col>9</xdr:col>
          <xdr:colOff>594360</xdr:colOff>
          <xdr:row>13</xdr:row>
          <xdr:rowOff>228600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28</xdr:row>
          <xdr:rowOff>83820</xdr:rowOff>
        </xdr:from>
        <xdr:to>
          <xdr:col>0</xdr:col>
          <xdr:colOff>510540</xdr:colOff>
          <xdr:row>28</xdr:row>
          <xdr:rowOff>304800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29</xdr:row>
          <xdr:rowOff>60960</xdr:rowOff>
        </xdr:from>
        <xdr:to>
          <xdr:col>0</xdr:col>
          <xdr:colOff>487680</xdr:colOff>
          <xdr:row>29</xdr:row>
          <xdr:rowOff>304800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34</xdr:row>
          <xdr:rowOff>106680</xdr:rowOff>
        </xdr:from>
        <xdr:to>
          <xdr:col>0</xdr:col>
          <xdr:colOff>541020</xdr:colOff>
          <xdr:row>34</xdr:row>
          <xdr:rowOff>281940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35</xdr:row>
          <xdr:rowOff>45720</xdr:rowOff>
        </xdr:from>
        <xdr:to>
          <xdr:col>0</xdr:col>
          <xdr:colOff>556260</xdr:colOff>
          <xdr:row>35</xdr:row>
          <xdr:rowOff>281940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36</xdr:row>
          <xdr:rowOff>160020</xdr:rowOff>
        </xdr:from>
        <xdr:to>
          <xdr:col>0</xdr:col>
          <xdr:colOff>594360</xdr:colOff>
          <xdr:row>36</xdr:row>
          <xdr:rowOff>388620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38</xdr:row>
          <xdr:rowOff>152400</xdr:rowOff>
        </xdr:from>
        <xdr:to>
          <xdr:col>0</xdr:col>
          <xdr:colOff>579120</xdr:colOff>
          <xdr:row>38</xdr:row>
          <xdr:rowOff>335280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39</xdr:row>
          <xdr:rowOff>60960</xdr:rowOff>
        </xdr:from>
        <xdr:to>
          <xdr:col>0</xdr:col>
          <xdr:colOff>518160</xdr:colOff>
          <xdr:row>39</xdr:row>
          <xdr:rowOff>236220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40</xdr:row>
          <xdr:rowOff>121920</xdr:rowOff>
        </xdr:from>
        <xdr:to>
          <xdr:col>0</xdr:col>
          <xdr:colOff>601980</xdr:colOff>
          <xdr:row>40</xdr:row>
          <xdr:rowOff>304800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34</xdr:row>
          <xdr:rowOff>137160</xdr:rowOff>
        </xdr:from>
        <xdr:to>
          <xdr:col>2</xdr:col>
          <xdr:colOff>525780</xdr:colOff>
          <xdr:row>34</xdr:row>
          <xdr:rowOff>358140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35</xdr:row>
          <xdr:rowOff>22860</xdr:rowOff>
        </xdr:from>
        <xdr:to>
          <xdr:col>1</xdr:col>
          <xdr:colOff>609600</xdr:colOff>
          <xdr:row>35</xdr:row>
          <xdr:rowOff>274320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36</xdr:row>
          <xdr:rowOff>175260</xdr:rowOff>
        </xdr:from>
        <xdr:to>
          <xdr:col>2</xdr:col>
          <xdr:colOff>510540</xdr:colOff>
          <xdr:row>36</xdr:row>
          <xdr:rowOff>381000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38</xdr:row>
          <xdr:rowOff>167640</xdr:rowOff>
        </xdr:from>
        <xdr:to>
          <xdr:col>2</xdr:col>
          <xdr:colOff>205740</xdr:colOff>
          <xdr:row>38</xdr:row>
          <xdr:rowOff>381000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518160</xdr:colOff>
          <xdr:row>39</xdr:row>
          <xdr:rowOff>53340</xdr:rowOff>
        </xdr:from>
        <xdr:to>
          <xdr:col>2</xdr:col>
          <xdr:colOff>0</xdr:colOff>
          <xdr:row>39</xdr:row>
          <xdr:rowOff>312420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40</xdr:row>
          <xdr:rowOff>91440</xdr:rowOff>
        </xdr:from>
        <xdr:to>
          <xdr:col>2</xdr:col>
          <xdr:colOff>91440</xdr:colOff>
          <xdr:row>40</xdr:row>
          <xdr:rowOff>342900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33</xdr:row>
          <xdr:rowOff>91440</xdr:rowOff>
        </xdr:from>
        <xdr:to>
          <xdr:col>0</xdr:col>
          <xdr:colOff>579120</xdr:colOff>
          <xdr:row>33</xdr:row>
          <xdr:rowOff>510540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37</xdr:row>
          <xdr:rowOff>76200</xdr:rowOff>
        </xdr:from>
        <xdr:to>
          <xdr:col>0</xdr:col>
          <xdr:colOff>457200</xdr:colOff>
          <xdr:row>37</xdr:row>
          <xdr:rowOff>419100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44</xdr:row>
          <xdr:rowOff>60960</xdr:rowOff>
        </xdr:from>
        <xdr:to>
          <xdr:col>1</xdr:col>
          <xdr:colOff>388620</xdr:colOff>
          <xdr:row>44</xdr:row>
          <xdr:rowOff>251460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44</xdr:row>
          <xdr:rowOff>45720</xdr:rowOff>
        </xdr:from>
        <xdr:to>
          <xdr:col>2</xdr:col>
          <xdr:colOff>624840</xdr:colOff>
          <xdr:row>44</xdr:row>
          <xdr:rowOff>228600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44</xdr:row>
          <xdr:rowOff>38100</xdr:rowOff>
        </xdr:from>
        <xdr:to>
          <xdr:col>3</xdr:col>
          <xdr:colOff>647700</xdr:colOff>
          <xdr:row>45</xdr:row>
          <xdr:rowOff>7620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44</xdr:row>
          <xdr:rowOff>22860</xdr:rowOff>
        </xdr:from>
        <xdr:to>
          <xdr:col>4</xdr:col>
          <xdr:colOff>594360</xdr:colOff>
          <xdr:row>44</xdr:row>
          <xdr:rowOff>251460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506730</xdr:colOff>
      <xdr:row>43</xdr:row>
      <xdr:rowOff>146050</xdr:rowOff>
    </xdr:from>
    <xdr:to>
      <xdr:col>7</xdr:col>
      <xdr:colOff>121285</xdr:colOff>
      <xdr:row>59</xdr:row>
      <xdr:rowOff>77470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63</xdr:row>
          <xdr:rowOff>76200</xdr:rowOff>
        </xdr:from>
        <xdr:to>
          <xdr:col>2</xdr:col>
          <xdr:colOff>685800</xdr:colOff>
          <xdr:row>63</xdr:row>
          <xdr:rowOff>251460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63</xdr:row>
          <xdr:rowOff>83820</xdr:rowOff>
        </xdr:from>
        <xdr:to>
          <xdr:col>3</xdr:col>
          <xdr:colOff>579120</xdr:colOff>
          <xdr:row>63</xdr:row>
          <xdr:rowOff>266700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63</xdr:row>
          <xdr:rowOff>106680</xdr:rowOff>
        </xdr:from>
        <xdr:to>
          <xdr:col>4</xdr:col>
          <xdr:colOff>495300</xdr:colOff>
          <xdr:row>63</xdr:row>
          <xdr:rowOff>281940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487680</xdr:colOff>
      <xdr:row>62</xdr:row>
      <xdr:rowOff>147320</xdr:rowOff>
    </xdr:from>
    <xdr:to>
      <xdr:col>7</xdr:col>
      <xdr:colOff>10795</xdr:colOff>
      <xdr:row>77</xdr:row>
      <xdr:rowOff>181610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48</xdr:row>
          <xdr:rowOff>144780</xdr:rowOff>
        </xdr:from>
        <xdr:to>
          <xdr:col>7</xdr:col>
          <xdr:colOff>617220</xdr:colOff>
          <xdr:row>49</xdr:row>
          <xdr:rowOff>152400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49</xdr:row>
          <xdr:rowOff>152400</xdr:rowOff>
        </xdr:from>
        <xdr:to>
          <xdr:col>7</xdr:col>
          <xdr:colOff>617220</xdr:colOff>
          <xdr:row>50</xdr:row>
          <xdr:rowOff>160020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51</xdr:row>
          <xdr:rowOff>38100</xdr:rowOff>
        </xdr:from>
        <xdr:to>
          <xdr:col>7</xdr:col>
          <xdr:colOff>617220</xdr:colOff>
          <xdr:row>52</xdr:row>
          <xdr:rowOff>22860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69</xdr:row>
          <xdr:rowOff>160020</xdr:rowOff>
        </xdr:from>
        <xdr:to>
          <xdr:col>7</xdr:col>
          <xdr:colOff>617220</xdr:colOff>
          <xdr:row>70</xdr:row>
          <xdr:rowOff>167640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335280</xdr:colOff>
          <xdr:row>70</xdr:row>
          <xdr:rowOff>160020</xdr:rowOff>
        </xdr:from>
        <xdr:to>
          <xdr:col>7</xdr:col>
          <xdr:colOff>617220</xdr:colOff>
          <xdr:row>71</xdr:row>
          <xdr:rowOff>167640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72</xdr:row>
          <xdr:rowOff>0</xdr:rowOff>
        </xdr:from>
        <xdr:to>
          <xdr:col>7</xdr:col>
          <xdr:colOff>617220</xdr:colOff>
          <xdr:row>73</xdr:row>
          <xdr:rowOff>7620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wmf"/><Relationship Id="rId21" Type="http://schemas.openxmlformats.org/officeDocument/2006/relationships/image" Target="../media/image9.w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47" Type="http://schemas.openxmlformats.org/officeDocument/2006/relationships/oleObject" Target="../embeddings/oleObject24.bin"/><Relationship Id="rId50" Type="http://schemas.openxmlformats.org/officeDocument/2006/relationships/oleObject" Target="../embeddings/oleObject27.bin"/><Relationship Id="rId55" Type="http://schemas.openxmlformats.org/officeDocument/2006/relationships/oleObject" Target="../embeddings/oleObject32.bin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33" Type="http://schemas.openxmlformats.org/officeDocument/2006/relationships/image" Target="../media/image15.wmf"/><Relationship Id="rId38" Type="http://schemas.openxmlformats.org/officeDocument/2006/relationships/oleObject" Target="../embeddings/oleObject18.bin"/><Relationship Id="rId46" Type="http://schemas.openxmlformats.org/officeDocument/2006/relationships/oleObject" Target="../embeddings/oleObject2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41" Type="http://schemas.openxmlformats.org/officeDocument/2006/relationships/image" Target="../media/image19.wmf"/><Relationship Id="rId54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wmf"/><Relationship Id="rId40" Type="http://schemas.openxmlformats.org/officeDocument/2006/relationships/oleObject" Target="../embeddings/oleObject19.bin"/><Relationship Id="rId45" Type="http://schemas.openxmlformats.org/officeDocument/2006/relationships/oleObject" Target="../embeddings/oleObject22.bin"/><Relationship Id="rId53" Type="http://schemas.openxmlformats.org/officeDocument/2006/relationships/oleObject" Target="../embeddings/oleObject30.bin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49" Type="http://schemas.openxmlformats.org/officeDocument/2006/relationships/oleObject" Target="../embeddings/oleObject26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wmf"/><Relationship Id="rId44" Type="http://schemas.openxmlformats.org/officeDocument/2006/relationships/oleObject" Target="../embeddings/oleObject21.bin"/><Relationship Id="rId52" Type="http://schemas.openxmlformats.org/officeDocument/2006/relationships/oleObject" Target="../embeddings/oleObject29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wmf"/><Relationship Id="rId43" Type="http://schemas.openxmlformats.org/officeDocument/2006/relationships/image" Target="../media/image20.wmf"/><Relationship Id="rId48" Type="http://schemas.openxmlformats.org/officeDocument/2006/relationships/oleObject" Target="../embeddings/oleObject25.bin"/><Relationship Id="rId8" Type="http://schemas.openxmlformats.org/officeDocument/2006/relationships/oleObject" Target="../embeddings/oleObject3.bin"/><Relationship Id="rId51" Type="http://schemas.openxmlformats.org/officeDocument/2006/relationships/oleObject" Target="../embeddings/oleObject28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6"/>
  <sheetViews>
    <sheetView tabSelected="1" workbookViewId="0">
      <selection activeCell="A5" sqref="A5:K7"/>
    </sheetView>
  </sheetViews>
  <sheetFormatPr defaultColWidth="9" defaultRowHeight="14.4"/>
  <cols>
    <col min="2" max="2" width="12.6640625"/>
    <col min="3" max="3" width="15.33203125" customWidth="1"/>
    <col min="4" max="5" width="12.77734375" customWidth="1"/>
    <col min="6" max="6" width="9.33203125" customWidth="1"/>
    <col min="7" max="7" width="9.44140625" customWidth="1"/>
    <col min="8" max="8" width="11" customWidth="1"/>
    <col min="9" max="9" width="10.109375" customWidth="1"/>
    <col min="10" max="10" width="12.6640625"/>
  </cols>
  <sheetData>
    <row r="1" spans="1:13" ht="20.399999999999999">
      <c r="A1" s="33" t="s">
        <v>0</v>
      </c>
      <c r="B1" s="33"/>
      <c r="C1" s="1"/>
      <c r="D1" s="1"/>
      <c r="E1" s="1"/>
      <c r="F1" s="1"/>
      <c r="G1" s="1"/>
      <c r="H1" s="1"/>
      <c r="I1" s="1"/>
      <c r="J1" s="1"/>
      <c r="K1" s="1"/>
      <c r="L1" s="25"/>
      <c r="M1" s="25"/>
    </row>
    <row r="2" spans="1:13" ht="25.8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2.2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5.6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5" customHeight="1">
      <c r="A5" s="38" t="s">
        <v>43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26"/>
      <c r="M5" s="26"/>
    </row>
    <row r="6" spans="1:1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26"/>
      <c r="M6" s="26"/>
    </row>
    <row r="7" spans="1:1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26"/>
      <c r="M7" s="26"/>
    </row>
    <row r="8" spans="1:13" ht="28.8" customHeight="1">
      <c r="A8" s="37" t="s">
        <v>3</v>
      </c>
      <c r="B8" s="37"/>
      <c r="C8" s="2" t="s">
        <v>4</v>
      </c>
      <c r="D8" s="2"/>
      <c r="E8" s="2" t="s">
        <v>5</v>
      </c>
      <c r="F8" s="2" t="s">
        <v>6</v>
      </c>
      <c r="G8" s="2"/>
      <c r="H8" s="2" t="s">
        <v>7</v>
      </c>
      <c r="I8" s="37" t="s">
        <v>8</v>
      </c>
      <c r="J8" s="37"/>
      <c r="K8" s="27"/>
      <c r="L8" s="26"/>
      <c r="M8" s="26"/>
    </row>
    <row r="9" spans="1:13" ht="28.8" customHeight="1">
      <c r="A9" s="37" t="s">
        <v>9</v>
      </c>
      <c r="B9" s="37"/>
      <c r="C9" s="2" t="s">
        <v>10</v>
      </c>
      <c r="D9" s="2"/>
      <c r="E9" s="2" t="s">
        <v>11</v>
      </c>
      <c r="F9" s="2" t="s">
        <v>12</v>
      </c>
      <c r="G9" s="2"/>
      <c r="H9" s="2" t="s">
        <v>13</v>
      </c>
      <c r="I9" s="37" t="s">
        <v>4</v>
      </c>
      <c r="J9" s="37"/>
      <c r="K9" s="27"/>
      <c r="L9" s="26"/>
      <c r="M9" s="26"/>
    </row>
    <row r="10" spans="1:13" ht="21" customHeight="1">
      <c r="A10" s="49" t="s">
        <v>14</v>
      </c>
      <c r="B10" s="52" t="s">
        <v>15</v>
      </c>
      <c r="C10" s="52"/>
      <c r="D10" s="53" t="s">
        <v>41</v>
      </c>
      <c r="E10" s="5" t="s">
        <v>16</v>
      </c>
      <c r="F10" s="6" t="s">
        <v>17</v>
      </c>
      <c r="G10" s="7" t="s">
        <v>18</v>
      </c>
      <c r="H10" s="6" t="s">
        <v>19</v>
      </c>
      <c r="I10" s="44" t="s">
        <v>20</v>
      </c>
      <c r="J10" s="44"/>
      <c r="K10" s="5"/>
      <c r="L10" s="28"/>
      <c r="M10" s="28"/>
    </row>
    <row r="11" spans="1:13" ht="16.05" customHeight="1">
      <c r="A11" s="50"/>
      <c r="B11" s="52"/>
      <c r="C11" s="52"/>
      <c r="D11" s="54"/>
      <c r="E11" s="4">
        <v>5</v>
      </c>
      <c r="F11" s="8" t="s">
        <v>21</v>
      </c>
      <c r="G11" s="5"/>
      <c r="H11" s="5"/>
      <c r="I11" s="4" t="s">
        <v>22</v>
      </c>
      <c r="J11" s="4">
        <v>0.57699999999999996</v>
      </c>
      <c r="K11" s="5"/>
      <c r="L11" s="28"/>
      <c r="M11" s="28"/>
    </row>
    <row r="12" spans="1:13" ht="16.8">
      <c r="A12" s="50"/>
      <c r="B12" s="52" t="s">
        <v>23</v>
      </c>
      <c r="C12" s="52"/>
      <c r="D12" s="55" t="s">
        <v>4</v>
      </c>
      <c r="E12" s="7" t="s">
        <v>24</v>
      </c>
      <c r="F12" s="9" t="s">
        <v>25</v>
      </c>
      <c r="G12" s="7"/>
      <c r="H12" s="7"/>
      <c r="I12" s="29" t="s">
        <v>26</v>
      </c>
      <c r="J12" s="3">
        <v>0.32800000000000001</v>
      </c>
      <c r="K12" s="7"/>
    </row>
    <row r="13" spans="1:13" ht="16.8">
      <c r="A13" s="50"/>
      <c r="B13" s="52"/>
      <c r="C13" s="52"/>
      <c r="D13" s="56"/>
      <c r="E13" s="3">
        <v>14</v>
      </c>
      <c r="F13" s="11" t="s">
        <v>27</v>
      </c>
      <c r="G13" s="7"/>
      <c r="H13" s="7"/>
      <c r="I13" s="29" t="s">
        <v>28</v>
      </c>
      <c r="J13" s="3">
        <v>1.6719999999999999</v>
      </c>
      <c r="K13" s="7"/>
    </row>
    <row r="14" spans="1:13" ht="19.95" customHeight="1">
      <c r="A14" s="51"/>
      <c r="B14" s="52" t="s">
        <v>29</v>
      </c>
      <c r="C14" s="3" t="s">
        <v>30</v>
      </c>
      <c r="D14" s="10">
        <v>1</v>
      </c>
      <c r="E14" s="10">
        <v>2</v>
      </c>
      <c r="F14" s="10">
        <v>3</v>
      </c>
      <c r="G14" s="10">
        <v>4</v>
      </c>
      <c r="H14" s="10">
        <v>5</v>
      </c>
      <c r="I14" s="30" t="s">
        <v>31</v>
      </c>
      <c r="J14" s="7" t="s">
        <v>32</v>
      </c>
      <c r="K14" s="7"/>
    </row>
    <row r="15" spans="1:13" ht="15.6">
      <c r="A15" s="3">
        <v>1</v>
      </c>
      <c r="B15" s="52"/>
      <c r="C15" s="12">
        <v>44211</v>
      </c>
      <c r="D15" s="13">
        <v>25.03</v>
      </c>
      <c r="E15" s="13">
        <v>25.02</v>
      </c>
      <c r="F15" s="13">
        <v>25.02</v>
      </c>
      <c r="G15" s="13">
        <v>25.05</v>
      </c>
      <c r="H15" s="13">
        <v>25.02</v>
      </c>
      <c r="I15" s="23">
        <f>AVERAGE(D15:H15)</f>
        <v>25.027999999999999</v>
      </c>
      <c r="J15" s="3">
        <f>MAX(D15:H15)-MIN(D15:H15)</f>
        <v>3.0000000000001137E-2</v>
      </c>
      <c r="K15" s="7"/>
    </row>
    <row r="16" spans="1:13" ht="15.6">
      <c r="A16" s="3">
        <v>2</v>
      </c>
      <c r="B16" s="52"/>
      <c r="C16" s="14">
        <v>44245</v>
      </c>
      <c r="D16" s="15">
        <v>25.04</v>
      </c>
      <c r="E16" s="15">
        <v>25.03</v>
      </c>
      <c r="F16" s="15">
        <v>25.04</v>
      </c>
      <c r="G16" s="15">
        <v>25.04</v>
      </c>
      <c r="H16" s="15">
        <v>25.03</v>
      </c>
      <c r="I16" s="23">
        <f t="shared" ref="I16:I28" si="0">AVERAGE(D16:H16)</f>
        <v>25.036000000000001</v>
      </c>
      <c r="J16" s="3">
        <f t="shared" ref="J16:J28" si="1">MAX(D16:H16)-MIN(D16:H16)</f>
        <v>9.9999999999980105E-3</v>
      </c>
      <c r="K16" s="7"/>
    </row>
    <row r="17" spans="1:11" ht="15.6">
      <c r="A17" s="3">
        <v>3</v>
      </c>
      <c r="B17" s="52"/>
      <c r="C17" s="14">
        <v>44270</v>
      </c>
      <c r="D17" s="15">
        <v>25.02</v>
      </c>
      <c r="E17" s="15">
        <v>25.02</v>
      </c>
      <c r="F17" s="15">
        <v>25.04</v>
      </c>
      <c r="G17" s="15">
        <v>25.04</v>
      </c>
      <c r="H17" s="15">
        <v>25.02</v>
      </c>
      <c r="I17" s="23">
        <f t="shared" si="0"/>
        <v>25.027999999999999</v>
      </c>
      <c r="J17" s="3">
        <f t="shared" si="1"/>
        <v>1.9999999999999574E-2</v>
      </c>
      <c r="K17" s="7"/>
    </row>
    <row r="18" spans="1:11" ht="15.6">
      <c r="A18" s="3">
        <v>4</v>
      </c>
      <c r="B18" s="52"/>
      <c r="C18" s="14">
        <v>44302</v>
      </c>
      <c r="D18" s="13">
        <v>25.05</v>
      </c>
      <c r="E18" s="13">
        <v>25.04</v>
      </c>
      <c r="F18" s="13">
        <v>25.05</v>
      </c>
      <c r="G18" s="13">
        <v>25.05</v>
      </c>
      <c r="H18" s="13">
        <v>25.05</v>
      </c>
      <c r="I18" s="23">
        <f t="shared" si="0"/>
        <v>25.047999999999998</v>
      </c>
      <c r="J18" s="3">
        <f t="shared" si="1"/>
        <v>1.0000000000001563E-2</v>
      </c>
      <c r="K18" s="7"/>
    </row>
    <row r="19" spans="1:11" ht="15.6">
      <c r="A19" s="3">
        <v>5</v>
      </c>
      <c r="B19" s="52"/>
      <c r="C19" s="12">
        <v>44330</v>
      </c>
      <c r="D19" s="13">
        <v>25.03</v>
      </c>
      <c r="E19" s="13">
        <v>25.03</v>
      </c>
      <c r="F19" s="13">
        <v>25.05</v>
      </c>
      <c r="G19" s="16">
        <v>25.04</v>
      </c>
      <c r="H19" s="16">
        <v>25.04</v>
      </c>
      <c r="I19" s="23">
        <f t="shared" si="0"/>
        <v>25.038</v>
      </c>
      <c r="J19" s="3">
        <f t="shared" si="1"/>
        <v>1.9999999999999574E-2</v>
      </c>
      <c r="K19" s="7"/>
    </row>
    <row r="20" spans="1:11" ht="15.6">
      <c r="A20" s="3">
        <v>6</v>
      </c>
      <c r="B20" s="52"/>
      <c r="C20" s="12">
        <v>44365</v>
      </c>
      <c r="D20" s="16">
        <v>25.02</v>
      </c>
      <c r="E20" s="13">
        <v>25</v>
      </c>
      <c r="F20" s="13">
        <v>25</v>
      </c>
      <c r="G20" s="13">
        <v>25</v>
      </c>
      <c r="H20" s="13">
        <v>25</v>
      </c>
      <c r="I20" s="23">
        <f t="shared" si="0"/>
        <v>25.003999999999998</v>
      </c>
      <c r="J20" s="3">
        <f t="shared" si="1"/>
        <v>1.9999999999999574E-2</v>
      </c>
      <c r="K20" s="7"/>
    </row>
    <row r="21" spans="1:11" ht="15.6">
      <c r="A21" s="3">
        <v>7</v>
      </c>
      <c r="B21" s="52"/>
      <c r="C21" s="12">
        <v>44389</v>
      </c>
      <c r="D21" s="13">
        <v>25.05</v>
      </c>
      <c r="E21" s="13">
        <v>25.05</v>
      </c>
      <c r="F21" s="13">
        <v>25.05</v>
      </c>
      <c r="G21" s="13">
        <v>25.05</v>
      </c>
      <c r="H21" s="13">
        <v>25.05</v>
      </c>
      <c r="I21" s="23">
        <f t="shared" si="0"/>
        <v>25.05</v>
      </c>
      <c r="J21" s="3">
        <f t="shared" si="1"/>
        <v>0</v>
      </c>
      <c r="K21" s="7"/>
    </row>
    <row r="22" spans="1:11" ht="15.6">
      <c r="A22" s="3">
        <v>8</v>
      </c>
      <c r="B22" s="52"/>
      <c r="C22" s="12">
        <v>44417</v>
      </c>
      <c r="D22" s="13">
        <v>25.05</v>
      </c>
      <c r="E22" s="13">
        <v>25.02</v>
      </c>
      <c r="F22" s="13">
        <v>25.05</v>
      </c>
      <c r="G22" s="13">
        <v>25.03</v>
      </c>
      <c r="H22" s="13">
        <v>25.02</v>
      </c>
      <c r="I22" s="23">
        <f t="shared" si="0"/>
        <v>25.033999999999999</v>
      </c>
      <c r="J22" s="3">
        <f t="shared" si="1"/>
        <v>3.0000000000001137E-2</v>
      </c>
      <c r="K22" s="7"/>
    </row>
    <row r="23" spans="1:11" ht="15.6">
      <c r="A23" s="3">
        <v>9</v>
      </c>
      <c r="B23" s="52"/>
      <c r="C23" s="17">
        <v>44445</v>
      </c>
      <c r="D23" s="13">
        <v>25.03</v>
      </c>
      <c r="E23" s="13">
        <v>25.05</v>
      </c>
      <c r="F23" s="13">
        <v>25.04</v>
      </c>
      <c r="G23" s="13">
        <v>25.05</v>
      </c>
      <c r="H23" s="13">
        <v>25.04</v>
      </c>
      <c r="I23" s="23">
        <f t="shared" si="0"/>
        <v>25.042000000000002</v>
      </c>
      <c r="J23" s="3">
        <f t="shared" si="1"/>
        <v>1.9999999999999574E-2</v>
      </c>
      <c r="K23" s="7"/>
    </row>
    <row r="24" spans="1:11" ht="15.6">
      <c r="A24" s="3">
        <v>10</v>
      </c>
      <c r="B24" s="52"/>
      <c r="C24" s="12">
        <v>44484</v>
      </c>
      <c r="D24" s="13">
        <v>25.05</v>
      </c>
      <c r="E24" s="13">
        <v>25.05</v>
      </c>
      <c r="F24" s="13">
        <v>25.03</v>
      </c>
      <c r="G24" s="13">
        <v>25.05</v>
      </c>
      <c r="H24" s="13">
        <v>25.03</v>
      </c>
      <c r="I24" s="23">
        <f t="shared" si="0"/>
        <v>25.041999999999998</v>
      </c>
      <c r="J24" s="3">
        <f t="shared" si="1"/>
        <v>1.9999999999999574E-2</v>
      </c>
      <c r="K24" s="7"/>
    </row>
    <row r="25" spans="1:11" ht="15.6">
      <c r="A25" s="3">
        <v>11</v>
      </c>
      <c r="B25" s="52"/>
      <c r="C25" s="12">
        <v>44522</v>
      </c>
      <c r="D25" s="13">
        <v>25.03</v>
      </c>
      <c r="E25" s="15">
        <v>25.04</v>
      </c>
      <c r="F25" s="15">
        <v>25.04</v>
      </c>
      <c r="G25" s="13">
        <v>25.05</v>
      </c>
      <c r="H25" s="13">
        <v>25.03</v>
      </c>
      <c r="I25" s="23">
        <f t="shared" si="0"/>
        <v>25.038</v>
      </c>
      <c r="J25" s="3">
        <f t="shared" si="1"/>
        <v>1.9999999999999574E-2</v>
      </c>
      <c r="K25" s="7"/>
    </row>
    <row r="26" spans="1:11" ht="15.6">
      <c r="A26" s="3">
        <v>12</v>
      </c>
      <c r="B26" s="52"/>
      <c r="C26" s="12">
        <v>44560</v>
      </c>
      <c r="D26" s="13">
        <v>25.02</v>
      </c>
      <c r="E26" s="13">
        <v>25.05</v>
      </c>
      <c r="F26" s="13">
        <v>25.02</v>
      </c>
      <c r="G26" s="13">
        <v>25.02</v>
      </c>
      <c r="H26" s="13">
        <v>25.02</v>
      </c>
      <c r="I26" s="23">
        <f t="shared" si="0"/>
        <v>25.026</v>
      </c>
      <c r="J26" s="3">
        <f t="shared" si="1"/>
        <v>3.0000000000001137E-2</v>
      </c>
      <c r="K26" s="7"/>
    </row>
    <row r="27" spans="1:11" ht="15.6">
      <c r="A27" s="3">
        <v>13</v>
      </c>
      <c r="B27" s="52"/>
      <c r="C27" s="12">
        <v>44585</v>
      </c>
      <c r="D27" s="13">
        <v>25.03</v>
      </c>
      <c r="E27" s="13">
        <v>25.05</v>
      </c>
      <c r="F27" s="13">
        <v>25.03</v>
      </c>
      <c r="G27" s="13">
        <v>25.05</v>
      </c>
      <c r="H27" s="13">
        <v>25.03</v>
      </c>
      <c r="I27" s="23">
        <f t="shared" si="0"/>
        <v>25.038</v>
      </c>
      <c r="J27" s="3">
        <f t="shared" si="1"/>
        <v>1.9999999999999574E-2</v>
      </c>
      <c r="K27" s="7"/>
    </row>
    <row r="28" spans="1:11" ht="15.6">
      <c r="A28" s="3">
        <v>14</v>
      </c>
      <c r="B28" s="52"/>
      <c r="C28" s="12">
        <v>44610</v>
      </c>
      <c r="D28" s="13">
        <v>25.03</v>
      </c>
      <c r="E28" s="13">
        <v>25.05</v>
      </c>
      <c r="F28" s="13">
        <v>25.03</v>
      </c>
      <c r="G28" s="13">
        <v>25.03</v>
      </c>
      <c r="H28" s="13">
        <v>25.05</v>
      </c>
      <c r="I28" s="23">
        <f t="shared" si="0"/>
        <v>25.038</v>
      </c>
      <c r="J28" s="3">
        <f t="shared" si="1"/>
        <v>1.9999999999999574E-2</v>
      </c>
      <c r="K28" s="7"/>
    </row>
    <row r="29" spans="1:11" ht="27" customHeight="1">
      <c r="A29" s="7"/>
      <c r="B29" s="7"/>
      <c r="C29" s="7"/>
      <c r="D29" s="7"/>
      <c r="E29" s="7"/>
      <c r="F29" s="7"/>
      <c r="G29" s="7"/>
      <c r="H29" s="7"/>
      <c r="I29" s="19">
        <f>AVERAGE(I15:I28)</f>
        <v>25.035</v>
      </c>
      <c r="J29" s="19"/>
      <c r="K29" s="7"/>
    </row>
    <row r="30" spans="1:11" ht="27" customHeight="1">
      <c r="A30" s="7"/>
      <c r="B30" s="7"/>
      <c r="C30" s="7"/>
      <c r="D30" s="7"/>
      <c r="E30" s="7"/>
      <c r="F30" s="7"/>
      <c r="G30" s="7"/>
      <c r="H30" s="7"/>
      <c r="I30" s="19"/>
      <c r="J30" s="23">
        <f>AVERAGE(J15:J28)</f>
        <v>1.9285714285714257E-2</v>
      </c>
      <c r="K30" s="7"/>
    </row>
    <row r="31" spans="1:11" ht="25.95" customHeight="1">
      <c r="A31" s="45" t="s">
        <v>33</v>
      </c>
      <c r="B31" s="46"/>
      <c r="C31" s="46"/>
      <c r="D31" s="46"/>
      <c r="E31" s="46"/>
      <c r="F31" s="46"/>
      <c r="G31" s="46"/>
      <c r="H31" s="46"/>
      <c r="I31" s="46"/>
      <c r="J31" s="46"/>
      <c r="K31" s="47"/>
    </row>
    <row r="32" spans="1:11" ht="28.95" customHeight="1">
      <c r="A32" s="45" t="s">
        <v>34</v>
      </c>
      <c r="B32" s="46"/>
      <c r="C32" s="46"/>
      <c r="D32" s="46"/>
      <c r="E32" s="46"/>
      <c r="F32" s="46"/>
      <c r="G32" s="46"/>
      <c r="H32" s="46"/>
      <c r="I32" s="46"/>
      <c r="J32" s="46"/>
      <c r="K32" s="47"/>
    </row>
    <row r="33" spans="1:11" ht="37.049999999999997" customHeight="1">
      <c r="A33" s="61" t="s">
        <v>35</v>
      </c>
      <c r="B33" s="62"/>
      <c r="C33" s="62"/>
      <c r="D33" s="62"/>
      <c r="E33" s="62"/>
      <c r="F33" s="62"/>
      <c r="G33" s="62"/>
      <c r="H33" s="62"/>
      <c r="I33" s="62"/>
      <c r="J33" s="62"/>
      <c r="K33" s="63"/>
    </row>
    <row r="34" spans="1:11" ht="48" customHeight="1">
      <c r="A34" s="18"/>
      <c r="B34" s="41" t="s">
        <v>36</v>
      </c>
      <c r="C34" s="43"/>
      <c r="D34" s="7"/>
      <c r="E34" s="7"/>
      <c r="F34" s="7"/>
      <c r="G34" s="7"/>
      <c r="H34" s="7"/>
      <c r="I34" s="7"/>
      <c r="J34" s="7"/>
      <c r="K34" s="7"/>
    </row>
    <row r="35" spans="1:11" ht="37.950000000000003" customHeight="1">
      <c r="A35" s="7"/>
      <c r="B35" s="39"/>
      <c r="C35" s="40"/>
      <c r="D35" s="19">
        <f>I29+J11*J30</f>
        <v>25.046127857142856</v>
      </c>
      <c r="E35" s="20" t="s">
        <v>37</v>
      </c>
      <c r="F35" s="7"/>
      <c r="G35" s="7"/>
      <c r="H35" s="7"/>
      <c r="I35" s="31"/>
      <c r="J35" s="31"/>
      <c r="K35" s="7"/>
    </row>
    <row r="36" spans="1:11" ht="25.05" customHeight="1">
      <c r="A36" s="7"/>
      <c r="B36" s="7"/>
      <c r="C36" s="19"/>
      <c r="D36" s="19">
        <f>I29</f>
        <v>25.035</v>
      </c>
      <c r="E36" s="21" t="s">
        <v>37</v>
      </c>
      <c r="F36" s="7"/>
      <c r="G36" s="7"/>
      <c r="H36" s="7"/>
      <c r="I36" s="32"/>
      <c r="J36" s="32"/>
      <c r="K36" s="7"/>
    </row>
    <row r="37" spans="1:11" ht="37.950000000000003" customHeight="1">
      <c r="A37" s="7"/>
      <c r="B37" s="39"/>
      <c r="C37" s="40"/>
      <c r="D37" s="19">
        <f>I29-J11*J30</f>
        <v>25.023872142857144</v>
      </c>
      <c r="E37" s="20" t="s">
        <v>37</v>
      </c>
      <c r="F37" s="7"/>
      <c r="G37" s="7"/>
      <c r="H37" s="7"/>
      <c r="I37" s="32"/>
      <c r="J37" s="32"/>
      <c r="K37" s="7"/>
    </row>
    <row r="38" spans="1:11" ht="39" customHeight="1">
      <c r="A38" s="22"/>
      <c r="B38" s="41" t="s">
        <v>36</v>
      </c>
      <c r="C38" s="42"/>
      <c r="D38" s="42"/>
      <c r="E38" s="42"/>
      <c r="F38" s="42"/>
      <c r="G38" s="42"/>
      <c r="H38" s="42"/>
      <c r="I38" s="42"/>
      <c r="J38" s="42"/>
      <c r="K38" s="43"/>
    </row>
    <row r="39" spans="1:11" ht="37.049999999999997" customHeight="1">
      <c r="A39" s="18"/>
      <c r="B39" s="39"/>
      <c r="C39" s="40"/>
      <c r="D39" s="19">
        <f>J13*J30</f>
        <v>3.2245714285714239E-2</v>
      </c>
      <c r="E39" s="20" t="s">
        <v>37</v>
      </c>
      <c r="F39" s="7"/>
      <c r="G39" s="7"/>
      <c r="H39" s="7"/>
      <c r="I39" s="31"/>
      <c r="J39" s="31"/>
      <c r="K39" s="7"/>
    </row>
    <row r="40" spans="1:11" ht="25.95" customHeight="1">
      <c r="A40" s="7"/>
      <c r="B40" s="39"/>
      <c r="C40" s="40"/>
      <c r="D40" s="19">
        <f>J30</f>
        <v>1.9285714285714257E-2</v>
      </c>
      <c r="E40" s="20" t="s">
        <v>37</v>
      </c>
      <c r="F40" s="7"/>
      <c r="G40" s="7"/>
      <c r="H40" s="7"/>
      <c r="I40" s="32"/>
      <c r="J40" s="32"/>
      <c r="K40" s="7"/>
    </row>
    <row r="41" spans="1:11" ht="34.049999999999997" customHeight="1">
      <c r="A41" s="7"/>
      <c r="B41" s="39"/>
      <c r="C41" s="40"/>
      <c r="D41" s="19">
        <f>J12*J30</f>
        <v>6.3257142857142765E-3</v>
      </c>
      <c r="E41" s="20" t="s">
        <v>37</v>
      </c>
      <c r="F41" s="7"/>
      <c r="G41" s="7"/>
      <c r="H41" s="7"/>
      <c r="I41" s="32"/>
      <c r="J41" s="32"/>
      <c r="K41" s="7"/>
    </row>
    <row r="42" spans="1:11" ht="33" customHeight="1">
      <c r="B42" s="58"/>
      <c r="C42" s="58"/>
    </row>
    <row r="45" spans="1:11" ht="21" customHeight="1">
      <c r="B45" s="7"/>
      <c r="C45" s="7"/>
      <c r="D45" s="7"/>
      <c r="E45" s="7"/>
    </row>
    <row r="46" spans="1:11">
      <c r="B46" s="7">
        <f>AVERAGE(D15:H15)</f>
        <v>25.027999999999999</v>
      </c>
      <c r="C46" s="23">
        <f>I29+J11*J30</f>
        <v>25.046127857142856</v>
      </c>
      <c r="D46" s="23">
        <f>I29</f>
        <v>25.035</v>
      </c>
      <c r="E46" s="23">
        <f>I29-J11*J30</f>
        <v>25.023872142857144</v>
      </c>
    </row>
    <row r="47" spans="1:11">
      <c r="B47" s="7">
        <f t="shared" ref="B47:B59" si="2">AVERAGE(D16:H16)</f>
        <v>25.036000000000001</v>
      </c>
      <c r="C47" s="23">
        <f>I29+J11*J30</f>
        <v>25.046127857142856</v>
      </c>
      <c r="D47" s="23">
        <f>I29</f>
        <v>25.035</v>
      </c>
      <c r="E47" s="23">
        <f>I29-J11*J30</f>
        <v>25.023872142857144</v>
      </c>
    </row>
    <row r="48" spans="1:11">
      <c r="B48" s="7">
        <f t="shared" si="2"/>
        <v>25.027999999999999</v>
      </c>
      <c r="C48" s="23">
        <f>I29+J11*J30</f>
        <v>25.046127857142856</v>
      </c>
      <c r="D48" s="23">
        <f>I29</f>
        <v>25.035</v>
      </c>
      <c r="E48" s="23">
        <f>I29-J11*J30</f>
        <v>25.023872142857144</v>
      </c>
    </row>
    <row r="49" spans="2:9">
      <c r="B49" s="7">
        <f t="shared" si="2"/>
        <v>25.047999999999998</v>
      </c>
      <c r="C49" s="23">
        <f>I29+J11*J30</f>
        <v>25.046127857142856</v>
      </c>
      <c r="D49" s="23">
        <f>I29</f>
        <v>25.035</v>
      </c>
      <c r="E49" s="23">
        <f>I29-J11*J30</f>
        <v>25.023872142857144</v>
      </c>
    </row>
    <row r="50" spans="2:9">
      <c r="B50" s="7">
        <f t="shared" si="2"/>
        <v>25.038</v>
      </c>
      <c r="C50" s="23">
        <f>I29+J11*J30</f>
        <v>25.046127857142856</v>
      </c>
      <c r="D50" s="23">
        <f>I29</f>
        <v>25.035</v>
      </c>
      <c r="E50" s="23">
        <f>I29-J11*J30</f>
        <v>25.023872142857144</v>
      </c>
      <c r="I50">
        <f>25.051</f>
        <v>25.050999999999998</v>
      </c>
    </row>
    <row r="51" spans="2:9">
      <c r="B51" s="7">
        <f t="shared" si="2"/>
        <v>25.003999999999998</v>
      </c>
      <c r="C51" s="23">
        <f>I29+J11*J30</f>
        <v>25.046127857142856</v>
      </c>
      <c r="D51" s="23">
        <f>I29</f>
        <v>25.035</v>
      </c>
      <c r="E51" s="23">
        <f>I29-J11*J30</f>
        <v>25.023872142857144</v>
      </c>
      <c r="I51">
        <v>25.042000000000002</v>
      </c>
    </row>
    <row r="52" spans="2:9">
      <c r="B52" s="7">
        <f t="shared" si="2"/>
        <v>25.05</v>
      </c>
      <c r="C52" s="23">
        <f>I29+J11*J30</f>
        <v>25.046127857142856</v>
      </c>
      <c r="D52" s="23">
        <f>I29</f>
        <v>25.035</v>
      </c>
      <c r="E52" s="23">
        <f>I29-J11*J30</f>
        <v>25.023872142857144</v>
      </c>
      <c r="I52">
        <v>25.033000000000001</v>
      </c>
    </row>
    <row r="53" spans="2:9">
      <c r="B53" s="7">
        <f t="shared" si="2"/>
        <v>25.033999999999999</v>
      </c>
      <c r="C53" s="23">
        <f>I29+J11*J30</f>
        <v>25.046127857142856</v>
      </c>
      <c r="D53" s="23">
        <f>I29</f>
        <v>25.035</v>
      </c>
      <c r="E53" s="23">
        <f>I29-J11*J30</f>
        <v>25.023872142857144</v>
      </c>
    </row>
    <row r="54" spans="2:9">
      <c r="B54" s="7">
        <f t="shared" si="2"/>
        <v>25.042000000000002</v>
      </c>
      <c r="C54" s="23">
        <f>I29+J11*J30</f>
        <v>25.046127857142856</v>
      </c>
      <c r="D54" s="23">
        <f>I29</f>
        <v>25.035</v>
      </c>
      <c r="E54" s="23">
        <f>I29-J11*J30</f>
        <v>25.023872142857144</v>
      </c>
    </row>
    <row r="55" spans="2:9">
      <c r="B55" s="7">
        <f t="shared" si="2"/>
        <v>25.041999999999998</v>
      </c>
      <c r="C55" s="23">
        <f>I29+J11*J30</f>
        <v>25.046127857142856</v>
      </c>
      <c r="D55" s="23">
        <f>I29</f>
        <v>25.035</v>
      </c>
      <c r="E55" s="23">
        <f>I29-J11*J30</f>
        <v>25.023872142857144</v>
      </c>
    </row>
    <row r="56" spans="2:9">
      <c r="B56" s="7">
        <f t="shared" si="2"/>
        <v>25.038</v>
      </c>
      <c r="C56" s="23">
        <f>I29+J11*J30</f>
        <v>25.046127857142856</v>
      </c>
      <c r="D56" s="23">
        <f>I29</f>
        <v>25.035</v>
      </c>
      <c r="E56" s="23">
        <f>I29-J11*J30</f>
        <v>25.023872142857144</v>
      </c>
    </row>
    <row r="57" spans="2:9">
      <c r="B57" s="7">
        <f t="shared" si="2"/>
        <v>25.026</v>
      </c>
      <c r="C57" s="23">
        <f>I29+J11*J30</f>
        <v>25.046127857142856</v>
      </c>
      <c r="D57" s="23">
        <f>I29</f>
        <v>25.035</v>
      </c>
      <c r="E57" s="23">
        <f>I29-J11*J30</f>
        <v>25.023872142857144</v>
      </c>
    </row>
    <row r="58" spans="2:9">
      <c r="B58" s="7">
        <f t="shared" si="2"/>
        <v>25.038</v>
      </c>
      <c r="C58" s="23">
        <f>I29+J11*J30</f>
        <v>25.046127857142856</v>
      </c>
      <c r="D58" s="23">
        <f>I29</f>
        <v>25.035</v>
      </c>
      <c r="E58" s="23">
        <f>I29-J11*J30</f>
        <v>25.023872142857144</v>
      </c>
    </row>
    <row r="59" spans="2:9">
      <c r="B59" s="7">
        <f t="shared" si="2"/>
        <v>25.038</v>
      </c>
      <c r="C59" s="23">
        <f>I29+J11*J30</f>
        <v>25.046127857142856</v>
      </c>
      <c r="D59" s="23">
        <f>I29</f>
        <v>25.035</v>
      </c>
      <c r="E59" s="23">
        <f>I29-J11*J30</f>
        <v>25.023872142857144</v>
      </c>
    </row>
    <row r="64" spans="2:9" ht="25.05" customHeight="1">
      <c r="B64" s="24" t="s">
        <v>38</v>
      </c>
      <c r="C64" s="7"/>
      <c r="D64" s="7"/>
      <c r="E64" s="7"/>
    </row>
    <row r="65" spans="1:9">
      <c r="A65">
        <v>1</v>
      </c>
      <c r="B65" s="19">
        <f>MAX(D15:H15)-MIN(D15:H15)</f>
        <v>3.0000000000001137E-2</v>
      </c>
      <c r="C65" s="19">
        <f>J13*J30</f>
        <v>3.2245714285714239E-2</v>
      </c>
      <c r="D65" s="19">
        <f>J30</f>
        <v>1.9285714285714257E-2</v>
      </c>
      <c r="E65" s="19">
        <f>J12*J30</f>
        <v>6.3257142857142765E-3</v>
      </c>
    </row>
    <row r="66" spans="1:9">
      <c r="A66">
        <v>2</v>
      </c>
      <c r="B66" s="19">
        <f t="shared" ref="B66:B78" si="3">MAX(D16:H16)-MIN(D16:H16)</f>
        <v>9.9999999999980105E-3</v>
      </c>
      <c r="C66" s="19">
        <f>J13*J30</f>
        <v>3.2245714285714239E-2</v>
      </c>
      <c r="D66" s="19">
        <f>J30</f>
        <v>1.9285714285714257E-2</v>
      </c>
      <c r="E66" s="19">
        <f>J12*J30</f>
        <v>6.3257142857142765E-3</v>
      </c>
    </row>
    <row r="67" spans="1:9">
      <c r="A67">
        <v>3</v>
      </c>
      <c r="B67" s="19">
        <f t="shared" si="3"/>
        <v>1.9999999999999574E-2</v>
      </c>
      <c r="C67" s="19">
        <f>J13*J30</f>
        <v>3.2245714285714239E-2</v>
      </c>
      <c r="D67" s="19">
        <f>J30</f>
        <v>1.9285714285714257E-2</v>
      </c>
      <c r="E67" s="19">
        <f>J12*J30</f>
        <v>6.3257142857142765E-3</v>
      </c>
    </row>
    <row r="68" spans="1:9">
      <c r="A68">
        <v>4</v>
      </c>
      <c r="B68" s="19">
        <f t="shared" si="3"/>
        <v>1.0000000000001563E-2</v>
      </c>
      <c r="C68" s="19">
        <f>J13*J30</f>
        <v>3.2245714285714239E-2</v>
      </c>
      <c r="D68" s="19">
        <f>J30</f>
        <v>1.9285714285714257E-2</v>
      </c>
      <c r="E68" s="19">
        <f>J12*J30</f>
        <v>6.3257142857142765E-3</v>
      </c>
    </row>
    <row r="69" spans="1:9">
      <c r="A69">
        <v>5</v>
      </c>
      <c r="B69" s="19">
        <f t="shared" si="3"/>
        <v>1.9999999999999574E-2</v>
      </c>
      <c r="C69" s="19">
        <f>J13*J30</f>
        <v>3.2245714285714239E-2</v>
      </c>
      <c r="D69" s="19">
        <f>J30</f>
        <v>1.9285714285714257E-2</v>
      </c>
      <c r="E69" s="19">
        <f>J12*J30</f>
        <v>6.3257142857142765E-3</v>
      </c>
    </row>
    <row r="70" spans="1:9">
      <c r="A70">
        <v>6</v>
      </c>
      <c r="B70" s="19">
        <f t="shared" si="3"/>
        <v>1.9999999999999574E-2</v>
      </c>
      <c r="C70" s="19">
        <f>J13*J30</f>
        <v>3.2245714285714239E-2</v>
      </c>
      <c r="D70" s="19">
        <f>J30</f>
        <v>1.9285714285714257E-2</v>
      </c>
      <c r="E70" s="19">
        <f>J12*J30</f>
        <v>6.3257142857142765E-3</v>
      </c>
    </row>
    <row r="71" spans="1:9">
      <c r="A71">
        <v>7</v>
      </c>
      <c r="B71" s="19">
        <f t="shared" si="3"/>
        <v>0</v>
      </c>
      <c r="C71" s="19">
        <f>J13*J30</f>
        <v>3.2245714285714239E-2</v>
      </c>
      <c r="D71" s="19">
        <f>J30</f>
        <v>1.9285714285714257E-2</v>
      </c>
      <c r="E71" s="19">
        <f>J12*J30</f>
        <v>6.3257142857142765E-3</v>
      </c>
      <c r="I71">
        <v>2.5999999999999999E-2</v>
      </c>
    </row>
    <row r="72" spans="1:9">
      <c r="A72">
        <v>8</v>
      </c>
      <c r="B72" s="19">
        <f t="shared" si="3"/>
        <v>3.0000000000001137E-2</v>
      </c>
      <c r="C72" s="19">
        <f>J13*J30</f>
        <v>3.2245714285714239E-2</v>
      </c>
      <c r="D72" s="19">
        <f>J30</f>
        <v>1.9285714285714257E-2</v>
      </c>
      <c r="E72" s="19">
        <f>J12*J30</f>
        <v>6.3257142857142765E-3</v>
      </c>
      <c r="I72">
        <v>1.6E-2</v>
      </c>
    </row>
    <row r="73" spans="1:9">
      <c r="A73">
        <v>9</v>
      </c>
      <c r="B73" s="19">
        <f t="shared" si="3"/>
        <v>1.9999999999999574E-2</v>
      </c>
      <c r="C73" s="19">
        <f>J13*J30</f>
        <v>3.2245714285714239E-2</v>
      </c>
      <c r="D73" s="19">
        <f>J30</f>
        <v>1.9285714285714257E-2</v>
      </c>
      <c r="E73" s="19">
        <f>J12*J30</f>
        <v>6.3257142857142765E-3</v>
      </c>
      <c r="I73">
        <v>5.0000000000000001E-3</v>
      </c>
    </row>
    <row r="74" spans="1:9">
      <c r="A74">
        <v>10</v>
      </c>
      <c r="B74" s="19">
        <f t="shared" si="3"/>
        <v>1.9999999999999574E-2</v>
      </c>
      <c r="C74" s="19">
        <f>J13*J30</f>
        <v>3.2245714285714239E-2</v>
      </c>
      <c r="D74" s="19">
        <f>J30</f>
        <v>1.9285714285714257E-2</v>
      </c>
      <c r="E74" s="19">
        <f>J12*J30</f>
        <v>6.3257142857142765E-3</v>
      </c>
    </row>
    <row r="75" spans="1:9">
      <c r="A75">
        <v>11</v>
      </c>
      <c r="B75" s="19">
        <f t="shared" si="3"/>
        <v>1.9999999999999574E-2</v>
      </c>
      <c r="C75" s="19">
        <f>J13*J30</f>
        <v>3.2245714285714239E-2</v>
      </c>
      <c r="D75" s="19">
        <f>J30</f>
        <v>1.9285714285714257E-2</v>
      </c>
      <c r="E75" s="19">
        <f>J12*J30</f>
        <v>6.3257142857142765E-3</v>
      </c>
    </row>
    <row r="76" spans="1:9">
      <c r="A76">
        <v>12</v>
      </c>
      <c r="B76" s="19">
        <f t="shared" si="3"/>
        <v>3.0000000000001137E-2</v>
      </c>
      <c r="C76" s="19">
        <f>J13*J30</f>
        <v>3.2245714285714239E-2</v>
      </c>
      <c r="D76" s="19">
        <f>J30</f>
        <v>1.9285714285714257E-2</v>
      </c>
      <c r="E76" s="19">
        <f>J12*J30</f>
        <v>6.3257142857142765E-3</v>
      </c>
    </row>
    <row r="77" spans="1:9">
      <c r="A77">
        <v>13</v>
      </c>
      <c r="B77" s="19">
        <f t="shared" si="3"/>
        <v>1.9999999999999574E-2</v>
      </c>
      <c r="C77" s="19">
        <f>J13*J30</f>
        <v>3.2245714285714239E-2</v>
      </c>
      <c r="D77" s="19">
        <f>J30</f>
        <v>1.9285714285714257E-2</v>
      </c>
      <c r="E77" s="19">
        <f>J12*J30</f>
        <v>6.3257142857142765E-3</v>
      </c>
    </row>
    <row r="78" spans="1:9">
      <c r="A78">
        <v>14</v>
      </c>
      <c r="B78" s="19">
        <f t="shared" si="3"/>
        <v>1.9999999999999574E-2</v>
      </c>
      <c r="C78" s="19">
        <f>J13*J30</f>
        <v>3.2245714285714239E-2</v>
      </c>
      <c r="D78" s="19">
        <f>J30</f>
        <v>1.9285714285714257E-2</v>
      </c>
      <c r="E78" s="19">
        <f>J12*J30</f>
        <v>6.3257142857142765E-3</v>
      </c>
    </row>
    <row r="83" spans="1:9" ht="15.6">
      <c r="A83" s="59" t="s">
        <v>39</v>
      </c>
      <c r="B83" s="60"/>
      <c r="C83" s="60"/>
      <c r="D83" s="60"/>
      <c r="E83" s="60"/>
      <c r="F83" s="60"/>
      <c r="G83" s="60"/>
      <c r="H83" s="60"/>
      <c r="I83" s="60"/>
    </row>
    <row r="84" spans="1:9" ht="15.6" customHeight="1">
      <c r="A84" s="57" t="s">
        <v>40</v>
      </c>
      <c r="B84" s="57"/>
      <c r="C84" s="57"/>
      <c r="D84" s="57"/>
      <c r="E84" s="57"/>
      <c r="F84" s="57"/>
      <c r="G84" s="57"/>
      <c r="H84" s="57"/>
      <c r="I84" s="57"/>
    </row>
    <row r="85" spans="1:9" ht="15.6" customHeight="1">
      <c r="A85" s="57"/>
      <c r="B85" s="57"/>
      <c r="C85" s="57"/>
      <c r="D85" s="57"/>
      <c r="E85" s="57"/>
      <c r="F85" s="57"/>
      <c r="G85" s="57"/>
      <c r="H85" s="57"/>
      <c r="I85" s="57"/>
    </row>
    <row r="86" spans="1:9" ht="16.2">
      <c r="B86" s="48" t="s">
        <v>42</v>
      </c>
      <c r="C86" s="48"/>
      <c r="D86" s="48"/>
      <c r="E86" s="48"/>
      <c r="F86" s="48"/>
      <c r="G86" s="48"/>
      <c r="H86" s="48"/>
      <c r="I86" s="48"/>
    </row>
  </sheetData>
  <mergeCells count="30">
    <mergeCell ref="B86:I86"/>
    <mergeCell ref="A10:A14"/>
    <mergeCell ref="B14:B28"/>
    <mergeCell ref="D10:D11"/>
    <mergeCell ref="D12:D13"/>
    <mergeCell ref="B12:C13"/>
    <mergeCell ref="A84:I85"/>
    <mergeCell ref="B10:C11"/>
    <mergeCell ref="B39:C39"/>
    <mergeCell ref="B40:C40"/>
    <mergeCell ref="B41:C41"/>
    <mergeCell ref="B42:C42"/>
    <mergeCell ref="A83:I83"/>
    <mergeCell ref="A33:K33"/>
    <mergeCell ref="B34:C34"/>
    <mergeCell ref="B35:C35"/>
    <mergeCell ref="B37:C37"/>
    <mergeCell ref="B38:K38"/>
    <mergeCell ref="A9:B9"/>
    <mergeCell ref="I9:J9"/>
    <mergeCell ref="I10:J10"/>
    <mergeCell ref="A31:K31"/>
    <mergeCell ref="A32:K32"/>
    <mergeCell ref="A1:B1"/>
    <mergeCell ref="A2:M2"/>
    <mergeCell ref="A3:M3"/>
    <mergeCell ref="A4:M4"/>
    <mergeCell ref="A8:B8"/>
    <mergeCell ref="I8:J8"/>
    <mergeCell ref="A5:K7"/>
  </mergeCells>
  <phoneticPr fontId="22" type="noConversion"/>
  <pageMargins left="0.75" right="0.75" top="1" bottom="1" header="0.5" footer="0.5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KSEE3" shapeId="1025" r:id="rId4">
          <objectPr defaultSize="0" altText="" r:id="rId5">
            <anchor moveWithCells="1">
              <from>
                <xdr:col>6</xdr:col>
                <xdr:colOff>114300</xdr:colOff>
                <xdr:row>9</xdr:row>
                <xdr:rowOff>60960</xdr:rowOff>
              </from>
              <to>
                <xdr:col>6</xdr:col>
                <xdr:colOff>289560</xdr:colOff>
                <xdr:row>9</xdr:row>
                <xdr:rowOff>251460</xdr:rowOff>
              </to>
            </anchor>
          </objectPr>
        </oleObject>
      </mc:Choice>
      <mc:Fallback>
        <oleObject progId="Equation.KSEE3" shapeId="1025" r:id="rId4"/>
      </mc:Fallback>
    </mc:AlternateContent>
    <mc:AlternateContent xmlns:mc="http://schemas.openxmlformats.org/markup-compatibility/2006">
      <mc:Choice Requires="x14">
        <oleObject progId="Equation.KSEE3" shapeId="1026" r:id="rId6">
          <objectPr defaultSize="0" altText="" r:id="rId7">
            <anchor moveWithCells="1">
              <from>
                <xdr:col>8</xdr:col>
                <xdr:colOff>502920</xdr:colOff>
                <xdr:row>13</xdr:row>
                <xdr:rowOff>45720</xdr:rowOff>
              </from>
              <to>
                <xdr:col>8</xdr:col>
                <xdr:colOff>685800</xdr:colOff>
                <xdr:row>13</xdr:row>
                <xdr:rowOff>236220</xdr:rowOff>
              </to>
            </anchor>
          </objectPr>
        </oleObject>
      </mc:Choice>
      <mc:Fallback>
        <oleObject progId="Equation.KSEE3" shapeId="1026" r:id="rId6"/>
      </mc:Fallback>
    </mc:AlternateContent>
    <mc:AlternateContent xmlns:mc="http://schemas.openxmlformats.org/markup-compatibility/2006">
      <mc:Choice Requires="x14">
        <oleObject progId="Equation.KSEE3" shapeId="1027" r:id="rId8">
          <objectPr defaultSize="0" altText="" r:id="rId9">
            <anchor moveWithCells="1">
              <from>
                <xdr:col>9</xdr:col>
                <xdr:colOff>441960</xdr:colOff>
                <xdr:row>13</xdr:row>
                <xdr:rowOff>60960</xdr:rowOff>
              </from>
              <to>
                <xdr:col>9</xdr:col>
                <xdr:colOff>594360</xdr:colOff>
                <xdr:row>13</xdr:row>
                <xdr:rowOff>228600</xdr:rowOff>
              </to>
            </anchor>
          </objectPr>
        </oleObject>
      </mc:Choice>
      <mc:Fallback>
        <oleObject progId="Equation.KSEE3" shapeId="1027" r:id="rId8"/>
      </mc:Fallback>
    </mc:AlternateContent>
    <mc:AlternateContent xmlns:mc="http://schemas.openxmlformats.org/markup-compatibility/2006">
      <mc:Choice Requires="x14">
        <oleObject progId="Equation.KSEE3" shapeId="1030" r:id="rId10">
          <objectPr defaultSize="0" altText="" r:id="rId11">
            <anchor moveWithCells="1">
              <from>
                <xdr:col>0</xdr:col>
                <xdr:colOff>335280</xdr:colOff>
                <xdr:row>28</xdr:row>
                <xdr:rowOff>83820</xdr:rowOff>
              </from>
              <to>
                <xdr:col>0</xdr:col>
                <xdr:colOff>510540</xdr:colOff>
                <xdr:row>28</xdr:row>
                <xdr:rowOff>304800</xdr:rowOff>
              </to>
            </anchor>
          </objectPr>
        </oleObject>
      </mc:Choice>
      <mc:Fallback>
        <oleObject progId="Equation.KSEE3" shapeId="1030" r:id="rId10"/>
      </mc:Fallback>
    </mc:AlternateContent>
    <mc:AlternateContent xmlns:mc="http://schemas.openxmlformats.org/markup-compatibility/2006">
      <mc:Choice Requires="x14">
        <oleObject progId="Equation.KSEE3" shapeId="1031" r:id="rId12">
          <objectPr defaultSize="0" altText="" r:id="rId13">
            <anchor moveWithCells="1">
              <from>
                <xdr:col>0</xdr:col>
                <xdr:colOff>259080</xdr:colOff>
                <xdr:row>29</xdr:row>
                <xdr:rowOff>60960</xdr:rowOff>
              </from>
              <to>
                <xdr:col>0</xdr:col>
                <xdr:colOff>487680</xdr:colOff>
                <xdr:row>29</xdr:row>
                <xdr:rowOff>304800</xdr:rowOff>
              </to>
            </anchor>
          </objectPr>
        </oleObject>
      </mc:Choice>
      <mc:Fallback>
        <oleObject progId="Equation.KSEE3" shapeId="1031" r:id="rId12"/>
      </mc:Fallback>
    </mc:AlternateContent>
    <mc:AlternateContent xmlns:mc="http://schemas.openxmlformats.org/markup-compatibility/2006">
      <mc:Choice Requires="x14">
        <oleObject progId="Equation.KSEE3" shapeId="1033" r:id="rId14">
          <objectPr defaultSize="0" altText="" r:id="rId15">
            <anchor moveWithCells="1">
              <from>
                <xdr:col>0</xdr:col>
                <xdr:colOff>137160</xdr:colOff>
                <xdr:row>34</xdr:row>
                <xdr:rowOff>106680</xdr:rowOff>
              </from>
              <to>
                <xdr:col>0</xdr:col>
                <xdr:colOff>541020</xdr:colOff>
                <xdr:row>34</xdr:row>
                <xdr:rowOff>281940</xdr:rowOff>
              </to>
            </anchor>
          </objectPr>
        </oleObject>
      </mc:Choice>
      <mc:Fallback>
        <oleObject progId="Equation.KSEE3" shapeId="1033" r:id="rId14"/>
      </mc:Fallback>
    </mc:AlternateContent>
    <mc:AlternateContent xmlns:mc="http://schemas.openxmlformats.org/markup-compatibility/2006">
      <mc:Choice Requires="x14">
        <oleObject progId="Equation.KSEE3" shapeId="1034" r:id="rId16">
          <objectPr defaultSize="0" altText="" r:id="rId17">
            <anchor moveWithCells="1">
              <from>
                <xdr:col>0</xdr:col>
                <xdr:colOff>137160</xdr:colOff>
                <xdr:row>35</xdr:row>
                <xdr:rowOff>45720</xdr:rowOff>
              </from>
              <to>
                <xdr:col>0</xdr:col>
                <xdr:colOff>556260</xdr:colOff>
                <xdr:row>35</xdr:row>
                <xdr:rowOff>281940</xdr:rowOff>
              </to>
            </anchor>
          </objectPr>
        </oleObject>
      </mc:Choice>
      <mc:Fallback>
        <oleObject progId="Equation.KSEE3" shapeId="1034" r:id="rId16"/>
      </mc:Fallback>
    </mc:AlternateContent>
    <mc:AlternateContent xmlns:mc="http://schemas.openxmlformats.org/markup-compatibility/2006">
      <mc:Choice Requires="x14">
        <oleObject progId="Equation.KSEE3" shapeId="1035" r:id="rId18">
          <objectPr defaultSize="0" altText="" r:id="rId19">
            <anchor moveWithCells="1">
              <from>
                <xdr:col>0</xdr:col>
                <xdr:colOff>144780</xdr:colOff>
                <xdr:row>36</xdr:row>
                <xdr:rowOff>160020</xdr:rowOff>
              </from>
              <to>
                <xdr:col>0</xdr:col>
                <xdr:colOff>594360</xdr:colOff>
                <xdr:row>36</xdr:row>
                <xdr:rowOff>388620</xdr:rowOff>
              </to>
            </anchor>
          </objectPr>
        </oleObject>
      </mc:Choice>
      <mc:Fallback>
        <oleObject progId="Equation.KSEE3" shapeId="1035" r:id="rId18"/>
      </mc:Fallback>
    </mc:AlternateContent>
    <mc:AlternateContent xmlns:mc="http://schemas.openxmlformats.org/markup-compatibility/2006">
      <mc:Choice Requires="x14">
        <oleObject progId="Equation.KSEE3" shapeId="1036" r:id="rId20">
          <objectPr defaultSize="0" altText="" r:id="rId21">
            <anchor moveWithCells="1">
              <from>
                <xdr:col>0</xdr:col>
                <xdr:colOff>182880</xdr:colOff>
                <xdr:row>38</xdr:row>
                <xdr:rowOff>152400</xdr:rowOff>
              </from>
              <to>
                <xdr:col>0</xdr:col>
                <xdr:colOff>579120</xdr:colOff>
                <xdr:row>38</xdr:row>
                <xdr:rowOff>335280</xdr:rowOff>
              </to>
            </anchor>
          </objectPr>
        </oleObject>
      </mc:Choice>
      <mc:Fallback>
        <oleObject progId="Equation.KSEE3" shapeId="1036" r:id="rId20"/>
      </mc:Fallback>
    </mc:AlternateContent>
    <mc:AlternateContent xmlns:mc="http://schemas.openxmlformats.org/markup-compatibility/2006">
      <mc:Choice Requires="x14">
        <oleObject progId="Equation.KSEE3" shapeId="1037" r:id="rId22">
          <objectPr defaultSize="0" altText="" r:id="rId23">
            <anchor moveWithCells="1">
              <from>
                <xdr:col>0</xdr:col>
                <xdr:colOff>228600</xdr:colOff>
                <xdr:row>39</xdr:row>
                <xdr:rowOff>60960</xdr:rowOff>
              </from>
              <to>
                <xdr:col>0</xdr:col>
                <xdr:colOff>518160</xdr:colOff>
                <xdr:row>39</xdr:row>
                <xdr:rowOff>236220</xdr:rowOff>
              </to>
            </anchor>
          </objectPr>
        </oleObject>
      </mc:Choice>
      <mc:Fallback>
        <oleObject progId="Equation.KSEE3" shapeId="1037" r:id="rId22"/>
      </mc:Fallback>
    </mc:AlternateContent>
    <mc:AlternateContent xmlns:mc="http://schemas.openxmlformats.org/markup-compatibility/2006">
      <mc:Choice Requires="x14">
        <oleObject progId="Equation.KSEE3" shapeId="1038" r:id="rId24">
          <objectPr defaultSize="0" altText="" r:id="rId25">
            <anchor moveWithCells="1">
              <from>
                <xdr:col>0</xdr:col>
                <xdr:colOff>220980</xdr:colOff>
                <xdr:row>40</xdr:row>
                <xdr:rowOff>121920</xdr:rowOff>
              </from>
              <to>
                <xdr:col>0</xdr:col>
                <xdr:colOff>601980</xdr:colOff>
                <xdr:row>40</xdr:row>
                <xdr:rowOff>304800</xdr:rowOff>
              </to>
            </anchor>
          </objectPr>
        </oleObject>
      </mc:Choice>
      <mc:Fallback>
        <oleObject progId="Equation.KSEE3" shapeId="1038" r:id="rId24"/>
      </mc:Fallback>
    </mc:AlternateContent>
    <mc:AlternateContent xmlns:mc="http://schemas.openxmlformats.org/markup-compatibility/2006">
      <mc:Choice Requires="x14">
        <oleObject progId="Equation.KSEE3" shapeId="1041" r:id="rId26">
          <objectPr defaultSize="0" altText="" r:id="rId27">
            <anchor moveWithCells="1">
              <from>
                <xdr:col>1</xdr:col>
                <xdr:colOff>152400</xdr:colOff>
                <xdr:row>34</xdr:row>
                <xdr:rowOff>137160</xdr:rowOff>
              </from>
              <to>
                <xdr:col>2</xdr:col>
                <xdr:colOff>525780</xdr:colOff>
                <xdr:row>34</xdr:row>
                <xdr:rowOff>358140</xdr:rowOff>
              </to>
            </anchor>
          </objectPr>
        </oleObject>
      </mc:Choice>
      <mc:Fallback>
        <oleObject progId="Equation.KSEE3" shapeId="1041" r:id="rId26"/>
      </mc:Fallback>
    </mc:AlternateContent>
    <mc:AlternateContent xmlns:mc="http://schemas.openxmlformats.org/markup-compatibility/2006">
      <mc:Choice Requires="x14">
        <oleObject progId="Equation.KSEE3" shapeId="1042" r:id="rId28">
          <objectPr defaultSize="0" altText="" r:id="rId29">
            <anchor moveWithCells="1">
              <from>
                <xdr:col>1</xdr:col>
                <xdr:colOff>175260</xdr:colOff>
                <xdr:row>35</xdr:row>
                <xdr:rowOff>22860</xdr:rowOff>
              </from>
              <to>
                <xdr:col>1</xdr:col>
                <xdr:colOff>609600</xdr:colOff>
                <xdr:row>35</xdr:row>
                <xdr:rowOff>274320</xdr:rowOff>
              </to>
            </anchor>
          </objectPr>
        </oleObject>
      </mc:Choice>
      <mc:Fallback>
        <oleObject progId="Equation.KSEE3" shapeId="1042" r:id="rId28"/>
      </mc:Fallback>
    </mc:AlternateContent>
    <mc:AlternateContent xmlns:mc="http://schemas.openxmlformats.org/markup-compatibility/2006">
      <mc:Choice Requires="x14">
        <oleObject progId="Equation.KSEE3" shapeId="1043" r:id="rId30">
          <objectPr defaultSize="0" altText="" r:id="rId31">
            <anchor moveWithCells="1">
              <from>
                <xdr:col>1</xdr:col>
                <xdr:colOff>228600</xdr:colOff>
                <xdr:row>36</xdr:row>
                <xdr:rowOff>175260</xdr:rowOff>
              </from>
              <to>
                <xdr:col>2</xdr:col>
                <xdr:colOff>510540</xdr:colOff>
                <xdr:row>36</xdr:row>
                <xdr:rowOff>381000</xdr:rowOff>
              </to>
            </anchor>
          </objectPr>
        </oleObject>
      </mc:Choice>
      <mc:Fallback>
        <oleObject progId="Equation.KSEE3" shapeId="1043" r:id="rId30"/>
      </mc:Fallback>
    </mc:AlternateContent>
    <mc:AlternateContent xmlns:mc="http://schemas.openxmlformats.org/markup-compatibility/2006">
      <mc:Choice Requires="x14">
        <oleObject progId="Equation.KSEE3" shapeId="1044" r:id="rId32">
          <objectPr defaultSize="0" altText="" r:id="rId33">
            <anchor moveWithCells="1">
              <from>
                <xdr:col>1</xdr:col>
                <xdr:colOff>266700</xdr:colOff>
                <xdr:row>38</xdr:row>
                <xdr:rowOff>167640</xdr:rowOff>
              </from>
              <to>
                <xdr:col>2</xdr:col>
                <xdr:colOff>205740</xdr:colOff>
                <xdr:row>38</xdr:row>
                <xdr:rowOff>381000</xdr:rowOff>
              </to>
            </anchor>
          </objectPr>
        </oleObject>
      </mc:Choice>
      <mc:Fallback>
        <oleObject progId="Equation.KSEE3" shapeId="1044" r:id="rId32"/>
      </mc:Fallback>
    </mc:AlternateContent>
    <mc:AlternateContent xmlns:mc="http://schemas.openxmlformats.org/markup-compatibility/2006">
      <mc:Choice Requires="x14">
        <oleObject progId="Equation.KSEE3" shapeId="1045" r:id="rId34">
          <objectPr defaultSize="0" altText="" r:id="rId35">
            <anchor moveWithCells="1">
              <from>
                <xdr:col>1</xdr:col>
                <xdr:colOff>518160</xdr:colOff>
                <xdr:row>39</xdr:row>
                <xdr:rowOff>53340</xdr:rowOff>
              </from>
              <to>
                <xdr:col>2</xdr:col>
                <xdr:colOff>0</xdr:colOff>
                <xdr:row>39</xdr:row>
                <xdr:rowOff>312420</xdr:rowOff>
              </to>
            </anchor>
          </objectPr>
        </oleObject>
      </mc:Choice>
      <mc:Fallback>
        <oleObject progId="Equation.KSEE3" shapeId="1045" r:id="rId34"/>
      </mc:Fallback>
    </mc:AlternateContent>
    <mc:AlternateContent xmlns:mc="http://schemas.openxmlformats.org/markup-compatibility/2006">
      <mc:Choice Requires="x14">
        <oleObject progId="Equation.KSEE3" shapeId="1046" r:id="rId36">
          <objectPr defaultSize="0" altText="" r:id="rId37">
            <anchor moveWithCells="1">
              <from>
                <xdr:col>1</xdr:col>
                <xdr:colOff>335280</xdr:colOff>
                <xdr:row>40</xdr:row>
                <xdr:rowOff>91440</xdr:rowOff>
              </from>
              <to>
                <xdr:col>2</xdr:col>
                <xdr:colOff>91440</xdr:colOff>
                <xdr:row>40</xdr:row>
                <xdr:rowOff>342900</xdr:rowOff>
              </to>
            </anchor>
          </objectPr>
        </oleObject>
      </mc:Choice>
      <mc:Fallback>
        <oleObject progId="Equation.KSEE3" shapeId="1046" r:id="rId36"/>
      </mc:Fallback>
    </mc:AlternateContent>
    <mc:AlternateContent xmlns:mc="http://schemas.openxmlformats.org/markup-compatibility/2006">
      <mc:Choice Requires="x14">
        <oleObject progId="Equation.KSEE3" shapeId="1047" r:id="rId38">
          <objectPr defaultSize="0" altText="" r:id="rId39">
            <anchor moveWithCells="1">
              <from>
                <xdr:col>0</xdr:col>
                <xdr:colOff>213360</xdr:colOff>
                <xdr:row>33</xdr:row>
                <xdr:rowOff>91440</xdr:rowOff>
              </from>
              <to>
                <xdr:col>0</xdr:col>
                <xdr:colOff>579120</xdr:colOff>
                <xdr:row>33</xdr:row>
                <xdr:rowOff>510540</xdr:rowOff>
              </to>
            </anchor>
          </objectPr>
        </oleObject>
      </mc:Choice>
      <mc:Fallback>
        <oleObject progId="Equation.KSEE3" shapeId="1047" r:id="rId38"/>
      </mc:Fallback>
    </mc:AlternateContent>
    <mc:AlternateContent xmlns:mc="http://schemas.openxmlformats.org/markup-compatibility/2006">
      <mc:Choice Requires="x14">
        <oleObject progId="Equation.KSEE3" shapeId="1048" r:id="rId40">
          <objectPr defaultSize="0" altText="" r:id="rId41">
            <anchor moveWithCells="1">
              <from>
                <xdr:col>0</xdr:col>
                <xdr:colOff>160020</xdr:colOff>
                <xdr:row>37</xdr:row>
                <xdr:rowOff>76200</xdr:rowOff>
              </from>
              <to>
                <xdr:col>0</xdr:col>
                <xdr:colOff>457200</xdr:colOff>
                <xdr:row>37</xdr:row>
                <xdr:rowOff>419100</xdr:rowOff>
              </to>
            </anchor>
          </objectPr>
        </oleObject>
      </mc:Choice>
      <mc:Fallback>
        <oleObject progId="Equation.KSEE3" shapeId="1048" r:id="rId40"/>
      </mc:Fallback>
    </mc:AlternateContent>
    <mc:AlternateContent xmlns:mc="http://schemas.openxmlformats.org/markup-compatibility/2006">
      <mc:Choice Requires="x14">
        <oleObject progId="Equation.KSEE3" shapeId="1049" r:id="rId42">
          <objectPr defaultSize="0" altText="" r:id="rId43">
            <anchor moveWithCells="1">
              <from>
                <xdr:col>1</xdr:col>
                <xdr:colOff>213360</xdr:colOff>
                <xdr:row>44</xdr:row>
                <xdr:rowOff>60960</xdr:rowOff>
              </from>
              <to>
                <xdr:col>1</xdr:col>
                <xdr:colOff>388620</xdr:colOff>
                <xdr:row>44</xdr:row>
                <xdr:rowOff>251460</xdr:rowOff>
              </to>
            </anchor>
          </objectPr>
        </oleObject>
      </mc:Choice>
      <mc:Fallback>
        <oleObject progId="Equation.KSEE3" shapeId="1049" r:id="rId42"/>
      </mc:Fallback>
    </mc:AlternateContent>
    <mc:AlternateContent xmlns:mc="http://schemas.openxmlformats.org/markup-compatibility/2006">
      <mc:Choice Requires="x14">
        <oleObject progId="Equation.KSEE3" shapeId="1050" r:id="rId44">
          <objectPr defaultSize="0" altText="" r:id="rId15">
            <anchor moveWithCells="1">
              <from>
                <xdr:col>2</xdr:col>
                <xdr:colOff>220980</xdr:colOff>
                <xdr:row>44</xdr:row>
                <xdr:rowOff>45720</xdr:rowOff>
              </from>
              <to>
                <xdr:col>2</xdr:col>
                <xdr:colOff>624840</xdr:colOff>
                <xdr:row>44</xdr:row>
                <xdr:rowOff>228600</xdr:rowOff>
              </to>
            </anchor>
          </objectPr>
        </oleObject>
      </mc:Choice>
      <mc:Fallback>
        <oleObject progId="Equation.KSEE3" shapeId="1050" r:id="rId44"/>
      </mc:Fallback>
    </mc:AlternateContent>
    <mc:AlternateContent xmlns:mc="http://schemas.openxmlformats.org/markup-compatibility/2006">
      <mc:Choice Requires="x14">
        <oleObject progId="Equation.KSEE3" shapeId="1051" r:id="rId45">
          <objectPr defaultSize="0" altText="" r:id="rId17">
            <anchor moveWithCells="1">
              <from>
                <xdr:col>3</xdr:col>
                <xdr:colOff>228600</xdr:colOff>
                <xdr:row>44</xdr:row>
                <xdr:rowOff>38100</xdr:rowOff>
              </from>
              <to>
                <xdr:col>3</xdr:col>
                <xdr:colOff>647700</xdr:colOff>
                <xdr:row>45</xdr:row>
                <xdr:rowOff>7620</xdr:rowOff>
              </to>
            </anchor>
          </objectPr>
        </oleObject>
      </mc:Choice>
      <mc:Fallback>
        <oleObject progId="Equation.KSEE3" shapeId="1051" r:id="rId45"/>
      </mc:Fallback>
    </mc:AlternateContent>
    <mc:AlternateContent xmlns:mc="http://schemas.openxmlformats.org/markup-compatibility/2006">
      <mc:Choice Requires="x14">
        <oleObject progId="Equation.KSEE3" shapeId="1052" r:id="rId46">
          <objectPr defaultSize="0" altText="" r:id="rId19">
            <anchor moveWithCells="1">
              <from>
                <xdr:col>4</xdr:col>
                <xdr:colOff>144780</xdr:colOff>
                <xdr:row>44</xdr:row>
                <xdr:rowOff>22860</xdr:rowOff>
              </from>
              <to>
                <xdr:col>4</xdr:col>
                <xdr:colOff>594360</xdr:colOff>
                <xdr:row>44</xdr:row>
                <xdr:rowOff>251460</xdr:rowOff>
              </to>
            </anchor>
          </objectPr>
        </oleObject>
      </mc:Choice>
      <mc:Fallback>
        <oleObject progId="Equation.KSEE3" shapeId="1052" r:id="rId46"/>
      </mc:Fallback>
    </mc:AlternateContent>
    <mc:AlternateContent xmlns:mc="http://schemas.openxmlformats.org/markup-compatibility/2006">
      <mc:Choice Requires="x14">
        <oleObject progId="Equation.KSEE3" shapeId="1054" r:id="rId47">
          <objectPr defaultSize="0" altText="" r:id="rId21">
            <anchor moveWithCells="1">
              <from>
                <xdr:col>2</xdr:col>
                <xdr:colOff>297180</xdr:colOff>
                <xdr:row>63</xdr:row>
                <xdr:rowOff>76200</xdr:rowOff>
              </from>
              <to>
                <xdr:col>2</xdr:col>
                <xdr:colOff>685800</xdr:colOff>
                <xdr:row>63</xdr:row>
                <xdr:rowOff>251460</xdr:rowOff>
              </to>
            </anchor>
          </objectPr>
        </oleObject>
      </mc:Choice>
      <mc:Fallback>
        <oleObject progId="Equation.KSEE3" shapeId="1054" r:id="rId47"/>
      </mc:Fallback>
    </mc:AlternateContent>
    <mc:AlternateContent xmlns:mc="http://schemas.openxmlformats.org/markup-compatibility/2006">
      <mc:Choice Requires="x14">
        <oleObject progId="Equation.KSEE3" shapeId="1055" r:id="rId48">
          <objectPr defaultSize="0" altText="" r:id="rId23">
            <anchor moveWithCells="1">
              <from>
                <xdr:col>3</xdr:col>
                <xdr:colOff>289560</xdr:colOff>
                <xdr:row>63</xdr:row>
                <xdr:rowOff>83820</xdr:rowOff>
              </from>
              <to>
                <xdr:col>3</xdr:col>
                <xdr:colOff>579120</xdr:colOff>
                <xdr:row>63</xdr:row>
                <xdr:rowOff>266700</xdr:rowOff>
              </to>
            </anchor>
          </objectPr>
        </oleObject>
      </mc:Choice>
      <mc:Fallback>
        <oleObject progId="Equation.KSEE3" shapeId="1055" r:id="rId48"/>
      </mc:Fallback>
    </mc:AlternateContent>
    <mc:AlternateContent xmlns:mc="http://schemas.openxmlformats.org/markup-compatibility/2006">
      <mc:Choice Requires="x14">
        <oleObject progId="Equation.KSEE3" shapeId="1056" r:id="rId49">
          <objectPr defaultSize="0" altText="" r:id="rId25">
            <anchor moveWithCells="1">
              <from>
                <xdr:col>4</xdr:col>
                <xdr:colOff>114300</xdr:colOff>
                <xdr:row>63</xdr:row>
                <xdr:rowOff>106680</xdr:rowOff>
              </from>
              <to>
                <xdr:col>4</xdr:col>
                <xdr:colOff>495300</xdr:colOff>
                <xdr:row>63</xdr:row>
                <xdr:rowOff>281940</xdr:rowOff>
              </to>
            </anchor>
          </objectPr>
        </oleObject>
      </mc:Choice>
      <mc:Fallback>
        <oleObject progId="Equation.KSEE3" shapeId="1056" r:id="rId49"/>
      </mc:Fallback>
    </mc:AlternateContent>
    <mc:AlternateContent xmlns:mc="http://schemas.openxmlformats.org/markup-compatibility/2006">
      <mc:Choice Requires="x14">
        <oleObject progId="Equation.KSEE3" shapeId="1057" r:id="rId50">
          <objectPr defaultSize="0" altText="" r:id="rId15">
            <anchor moveWithCells="1">
              <from>
                <xdr:col>7</xdr:col>
                <xdr:colOff>259080</xdr:colOff>
                <xdr:row>48</xdr:row>
                <xdr:rowOff>144780</xdr:rowOff>
              </from>
              <to>
                <xdr:col>7</xdr:col>
                <xdr:colOff>617220</xdr:colOff>
                <xdr:row>49</xdr:row>
                <xdr:rowOff>152400</xdr:rowOff>
              </to>
            </anchor>
          </objectPr>
        </oleObject>
      </mc:Choice>
      <mc:Fallback>
        <oleObject progId="Equation.KSEE3" shapeId="1057" r:id="rId50"/>
      </mc:Fallback>
    </mc:AlternateContent>
    <mc:AlternateContent xmlns:mc="http://schemas.openxmlformats.org/markup-compatibility/2006">
      <mc:Choice Requires="x14">
        <oleObject progId="Equation.KSEE3" shapeId="1058" r:id="rId51">
          <objectPr defaultSize="0" altText="" r:id="rId17">
            <anchor moveWithCells="1">
              <from>
                <xdr:col>7</xdr:col>
                <xdr:colOff>251460</xdr:colOff>
                <xdr:row>49</xdr:row>
                <xdr:rowOff>152400</xdr:rowOff>
              </from>
              <to>
                <xdr:col>7</xdr:col>
                <xdr:colOff>617220</xdr:colOff>
                <xdr:row>50</xdr:row>
                <xdr:rowOff>160020</xdr:rowOff>
              </to>
            </anchor>
          </objectPr>
        </oleObject>
      </mc:Choice>
      <mc:Fallback>
        <oleObject progId="Equation.KSEE3" shapeId="1058" r:id="rId51"/>
      </mc:Fallback>
    </mc:AlternateContent>
    <mc:AlternateContent xmlns:mc="http://schemas.openxmlformats.org/markup-compatibility/2006">
      <mc:Choice Requires="x14">
        <oleObject progId="Equation.KSEE3" shapeId="1059" r:id="rId52">
          <objectPr defaultSize="0" altText="" r:id="rId19">
            <anchor moveWithCells="1">
              <from>
                <xdr:col>7</xdr:col>
                <xdr:colOff>266700</xdr:colOff>
                <xdr:row>51</xdr:row>
                <xdr:rowOff>38100</xdr:rowOff>
              </from>
              <to>
                <xdr:col>7</xdr:col>
                <xdr:colOff>617220</xdr:colOff>
                <xdr:row>52</xdr:row>
                <xdr:rowOff>22860</xdr:rowOff>
              </to>
            </anchor>
          </objectPr>
        </oleObject>
      </mc:Choice>
      <mc:Fallback>
        <oleObject progId="Equation.KSEE3" shapeId="1059" r:id="rId52"/>
      </mc:Fallback>
    </mc:AlternateContent>
    <mc:AlternateContent xmlns:mc="http://schemas.openxmlformats.org/markup-compatibility/2006">
      <mc:Choice Requires="x14">
        <oleObject progId="Equation.KSEE3" shapeId="1060" r:id="rId53">
          <objectPr defaultSize="0" altText="" r:id="rId21">
            <anchor moveWithCells="1">
              <from>
                <xdr:col>7</xdr:col>
                <xdr:colOff>236220</xdr:colOff>
                <xdr:row>69</xdr:row>
                <xdr:rowOff>160020</xdr:rowOff>
              </from>
              <to>
                <xdr:col>7</xdr:col>
                <xdr:colOff>617220</xdr:colOff>
                <xdr:row>70</xdr:row>
                <xdr:rowOff>167640</xdr:rowOff>
              </to>
            </anchor>
          </objectPr>
        </oleObject>
      </mc:Choice>
      <mc:Fallback>
        <oleObject progId="Equation.KSEE3" shapeId="1060" r:id="rId53"/>
      </mc:Fallback>
    </mc:AlternateContent>
    <mc:AlternateContent xmlns:mc="http://schemas.openxmlformats.org/markup-compatibility/2006">
      <mc:Choice Requires="x14">
        <oleObject progId="Equation.KSEE3" shapeId="1061" r:id="rId54">
          <objectPr defaultSize="0" altText="" r:id="rId23">
            <anchor moveWithCells="1">
              <from>
                <xdr:col>7</xdr:col>
                <xdr:colOff>335280</xdr:colOff>
                <xdr:row>70</xdr:row>
                <xdr:rowOff>160020</xdr:rowOff>
              </from>
              <to>
                <xdr:col>7</xdr:col>
                <xdr:colOff>617220</xdr:colOff>
                <xdr:row>71</xdr:row>
                <xdr:rowOff>167640</xdr:rowOff>
              </to>
            </anchor>
          </objectPr>
        </oleObject>
      </mc:Choice>
      <mc:Fallback>
        <oleObject progId="Equation.KSEE3" shapeId="1061" r:id="rId54"/>
      </mc:Fallback>
    </mc:AlternateContent>
    <mc:AlternateContent xmlns:mc="http://schemas.openxmlformats.org/markup-compatibility/2006">
      <mc:Choice Requires="x14">
        <oleObject progId="Equation.KSEE3" shapeId="1062" r:id="rId55">
          <objectPr defaultSize="0" altText="" r:id="rId25">
            <anchor moveWithCells="1">
              <from>
                <xdr:col>7</xdr:col>
                <xdr:colOff>259080</xdr:colOff>
                <xdr:row>72</xdr:row>
                <xdr:rowOff>0</xdr:rowOff>
              </from>
              <to>
                <xdr:col>7</xdr:col>
                <xdr:colOff>617220</xdr:colOff>
                <xdr:row>73</xdr:row>
                <xdr:rowOff>7620</xdr:rowOff>
              </to>
            </anchor>
          </objectPr>
        </oleObject>
      </mc:Choice>
      <mc:Fallback>
        <oleObject progId="Equation.KSEE3" shapeId="1062" r:id="rId5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徐建军</cp:lastModifiedBy>
  <dcterms:created xsi:type="dcterms:W3CDTF">2019-05-25T08:55:00Z</dcterms:created>
  <dcterms:modified xsi:type="dcterms:W3CDTF">2022-03-19T10:16:20Z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