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</sheets>
  <definedNames>
    <definedName name="_xlnm.Print_Area" localSheetId="0">'1A'!$A$1:$I$32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<sst xmlns="http://schemas.openxmlformats.org/spreadsheetml/2006/main" count="64" uniqueCount="52">
  <si>
    <t>阀杆直径测量过程监视统计记录表</t>
  </si>
  <si>
    <r>
      <rPr>
        <sz val="12"/>
        <rFont val="宋体"/>
        <charset val="134"/>
      </rPr>
      <t>测量过程名称：阀杆直径测量过程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</si>
  <si>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被测参数：直径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测量范围：105mm，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测量允差：-0.036  -0.123</t>
    </r>
  </si>
  <si>
    <t>测量仪器：外径千分尺  测量范围 （100～125）mm， 最大允许误差是±5μm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</si>
  <si>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</si>
  <si>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</t>
  </si>
  <si>
    <t xml:space="preserve">核查标准      </t>
  </si>
  <si>
    <t>Φ105mm工件</t>
  </si>
  <si>
    <t>序号</t>
  </si>
  <si>
    <t>核查</t>
  </si>
  <si>
    <t>观察记录（μm）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</si>
  <si>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</si>
  <si>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</si>
  <si>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</si>
  <si>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</si>
  <si>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</si>
  <si>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</si>
  <si>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</si>
  <si>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2021.03.10</t>
  </si>
  <si>
    <t>2021.04.11</t>
  </si>
  <si>
    <t>2021.05.9</t>
  </si>
  <si>
    <t>2021.06.15</t>
  </si>
  <si>
    <t xml:space="preserve">                  </t>
  </si>
  <si>
    <t xml:space="preserve">                          </t>
  </si>
  <si>
    <t>2021.07.12</t>
  </si>
  <si>
    <t>2021.08.09</t>
  </si>
  <si>
    <t>2021.09.10</t>
  </si>
  <si>
    <t xml:space="preserve">                        </t>
  </si>
  <si>
    <t>2021.10.12</t>
  </si>
  <si>
    <t>2021.11.09</t>
  </si>
  <si>
    <t>2021.12.10</t>
  </si>
  <si>
    <t>2022.01.08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</si>
  <si>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</si>
  <si>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</si>
  <si>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</si>
  <si>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</si>
  <si>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</si>
  <si>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</si>
  <si>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</si>
  <si>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</si>
  <si>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</si>
  <si>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</si>
  <si>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</si>
  <si>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</si>
  <si>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</si>
  <si>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</si>
  <si>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</si>
  <si>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</si>
  <si>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2022.1.8</t>
    </r>
  </si>
  <si>
    <t xml:space="preserve">  阀杆直径量过程控制图</t>
  </si>
  <si>
    <t>均值控制图</t>
  </si>
  <si>
    <t>极差控制图</t>
  </si>
</sst>
</file>

<file path=xl/styles.xml><?xml version="1.0" encoding="utf-8"?>
<styleSheet xmlns="http://schemas.openxmlformats.org/spreadsheetml/2006/main">
  <numFmts count="9">
    <numFmt numFmtId="176" formatCode="0.0000_);[Red]\(0.0000\)"/>
    <numFmt numFmtId="177" formatCode="0.0000_ "/>
    <numFmt numFmtId="178" formatCode="0.000_ "/>
    <numFmt numFmtId="179" formatCode="0.000_);[Red]\(0.0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0" formatCode="0.00_);[Red]\(0.00\)"/>
    <numFmt numFmtId="43" formatCode="_ * #,##0.00_ ;_ * \-#,##0.00_ ;_ * &quot;-&quot;??_ ;_ @_ "/>
  </numFmts>
  <fonts count="33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6"/>
      <name val="宋体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2" borderId="1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9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8" fontId="6" fillId="0" borderId="0" xfId="0" applyNumberFormat="1" applyFont="1" applyBorder="1" applyAlignment="1">
      <alignment horizontal="center" wrapText="1"/>
    </xf>
    <xf numFmtId="178" fontId="6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448"/>
        <c:axId val="50986368"/>
      </c:lineChart>
      <c:catAx>
        <c:axId val="509844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86368"/>
        <c:crosses val="autoZero"/>
        <c:auto val="1"/>
        <c:lblAlgn val="ctr"/>
        <c:lblOffset val="100"/>
        <c:tickLblSkip val="1"/>
        <c:noMultiLvlLbl val="0"/>
      </c:catAx>
      <c:valAx>
        <c:axId val="5098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8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4336"/>
        <c:axId val="50980352"/>
      </c:lineChart>
      <c:catAx>
        <c:axId val="50814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80352"/>
        <c:crosses val="autoZero"/>
        <c:auto val="1"/>
        <c:lblAlgn val="ctr"/>
        <c:lblOffset val="100"/>
        <c:tickLblSkip val="1"/>
        <c:noMultiLvlLbl val="0"/>
      </c:catAx>
      <c:valAx>
        <c:axId val="50980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81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54085207368064"/>
          <c:y val="0.141599154631913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观察记录（μm）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'1A'!$H$9:$H$19</c:f>
              <c:numCache>
                <c:formatCode>0.000_);[Red]\(0.000\)</c:formatCode>
                <c:ptCount val="11"/>
                <c:pt idx="0">
                  <c:v>104.9014</c:v>
                </c:pt>
                <c:pt idx="1">
                  <c:v>104.9022</c:v>
                </c:pt>
                <c:pt idx="2">
                  <c:v>104.902</c:v>
                </c:pt>
                <c:pt idx="3">
                  <c:v>104.9024</c:v>
                </c:pt>
                <c:pt idx="4">
                  <c:v>104.9014</c:v>
                </c:pt>
                <c:pt idx="5">
                  <c:v>104.9014</c:v>
                </c:pt>
                <c:pt idx="6">
                  <c:v>104.902</c:v>
                </c:pt>
                <c:pt idx="7">
                  <c:v>104.902</c:v>
                </c:pt>
                <c:pt idx="8">
                  <c:v>104.9014</c:v>
                </c:pt>
                <c:pt idx="9">
                  <c:v>104.9022</c:v>
                </c:pt>
                <c:pt idx="10">
                  <c:v>104.9024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6528"/>
        <c:axId val="50888064"/>
      </c:lineChart>
      <c:catAx>
        <c:axId val="5088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888064"/>
        <c:crosses val="autoZero"/>
        <c:auto val="1"/>
        <c:lblAlgn val="ctr"/>
        <c:lblOffset val="100"/>
        <c:noMultiLvlLbl val="0"/>
      </c:catAx>
      <c:valAx>
        <c:axId val="50888064"/>
        <c:scaling>
          <c:orientation val="minMax"/>
          <c:max val="104.904"/>
          <c:min val="104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886528"/>
        <c:crosses val="autoZero"/>
        <c:crossBetween val="between"/>
        <c:majorUnit val="0.001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0007941234862"/>
          <c:y val="0.191063556056676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'1A'!$I$8:$I$19</c:f>
              <c:numCache>
                <c:formatCode>General</c:formatCode>
                <c:ptCount val="12"/>
                <c:pt idx="1" c:formatCode="0.000_);[Red]\(0.000\)">
                  <c:v>0.00300000000000011</c:v>
                </c:pt>
                <c:pt idx="2" c:formatCode="0.000_);[Red]\(0.000\)">
                  <c:v>0.00200000000000955</c:v>
                </c:pt>
                <c:pt idx="3" c:formatCode="0.000_);[Red]\(0.000\)">
                  <c:v>0.00200000000000955</c:v>
                </c:pt>
                <c:pt idx="4" c:formatCode="0.000_);[Red]\(0.000\)">
                  <c:v>0.00100000000000477</c:v>
                </c:pt>
                <c:pt idx="5" c:formatCode="0.000_);[Red]\(0.000\)">
                  <c:v>0.00199999999999534</c:v>
                </c:pt>
                <c:pt idx="6" c:formatCode="0.000_);[Red]\(0.000\)">
                  <c:v>0.00300000000000011</c:v>
                </c:pt>
                <c:pt idx="7" c:formatCode="0.000_);[Red]\(0.000\)">
                  <c:v>0.00200000000000955</c:v>
                </c:pt>
                <c:pt idx="8" c:formatCode="0.000_);[Red]\(0.000\)">
                  <c:v>0.00200000000000955</c:v>
                </c:pt>
                <c:pt idx="9" c:formatCode="0.000_);[Red]\(0.000\)">
                  <c:v>0.00300000000000011</c:v>
                </c:pt>
                <c:pt idx="10" c:formatCode="0.000_);[Red]\(0.000\)">
                  <c:v>0.00100000000000477</c:v>
                </c:pt>
                <c:pt idx="11" c:formatCode="0.000_);[Red]\(0.000\)">
                  <c:v>0.00200000000000955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89952"/>
        <c:axId val="71791744"/>
      </c:lineChart>
      <c:catAx>
        <c:axId val="7178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791744"/>
        <c:crosses val="autoZero"/>
        <c:auto val="1"/>
        <c:lblAlgn val="ctr"/>
        <c:lblOffset val="100"/>
        <c:noMultiLvlLbl val="0"/>
      </c:catAx>
      <c:valAx>
        <c:axId val="71791744"/>
        <c:scaling>
          <c:orientation val="minMax"/>
          <c:max val="0.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789952"/>
        <c:crosses val="autoZero"/>
        <c:crossBetween val="between"/>
        <c:majorUnit val="0.001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400550" y="565277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838898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8</xdr:col>
      <xdr:colOff>598805</xdr:colOff>
      <xdr:row>32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1256010"/>
        <a:ext cx="783780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9</xdr:col>
      <xdr:colOff>9525</xdr:colOff>
      <xdr:row>32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1256010"/>
        <a:ext cx="80962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</xdr:colOff>
      <xdr:row>37</xdr:row>
      <xdr:rowOff>108585</xdr:rowOff>
    </xdr:from>
    <xdr:to>
      <xdr:col>12</xdr:col>
      <xdr:colOff>518160</xdr:colOff>
      <xdr:row>55</xdr:row>
      <xdr:rowOff>184785</xdr:rowOff>
    </xdr:to>
    <xdr:grpSp>
      <xdr:nvGrpSpPr>
        <xdr:cNvPr id="4" name="组合 3"/>
        <xdr:cNvGrpSpPr/>
      </xdr:nvGrpSpPr>
      <xdr:grpSpPr>
        <a:xfrm>
          <a:off x="635" y="12540615"/>
          <a:ext cx="10680700" cy="3676650"/>
          <a:chOff x="-318" y="1973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-318" y="1973"/>
          <a:ext cx="9900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964" y="4009"/>
            <a:ext cx="11265" cy="25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635</xdr:colOff>
      <xdr:row>65</xdr:row>
      <xdr:rowOff>99695</xdr:rowOff>
    </xdr:from>
    <xdr:to>
      <xdr:col>9</xdr:col>
      <xdr:colOff>277495</xdr:colOff>
      <xdr:row>84</xdr:row>
      <xdr:rowOff>92075</xdr:rowOff>
    </xdr:to>
    <xdr:graphicFrame>
      <xdr:nvGraphicFramePr>
        <xdr:cNvPr id="7" name="图表 6"/>
        <xdr:cNvGraphicFramePr/>
      </xdr:nvGraphicFramePr>
      <xdr:xfrm>
        <a:off x="635" y="18132425"/>
        <a:ext cx="8382635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135890</xdr:colOff>
      <xdr:row>71</xdr:row>
      <xdr:rowOff>46990</xdr:rowOff>
    </xdr:from>
    <xdr:to>
      <xdr:col>9</xdr:col>
      <xdr:colOff>273050</xdr:colOff>
      <xdr:row>71</xdr:row>
      <xdr:rowOff>62865</xdr:rowOff>
    </xdr:to>
    <xdr:cxnSp>
      <xdr:nvCxnSpPr>
        <xdr:cNvPr id="9" name="直接连接符 8"/>
        <xdr:cNvCxnSpPr/>
      </xdr:nvCxnSpPr>
      <xdr:spPr>
        <a:xfrm flipV="1">
          <a:off x="897890" y="19279870"/>
          <a:ext cx="7480935" cy="1587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55</xdr:row>
      <xdr:rowOff>194310</xdr:rowOff>
    </xdr:from>
    <xdr:to>
      <xdr:col>3</xdr:col>
      <xdr:colOff>428625</xdr:colOff>
      <xdr:row>57</xdr:row>
      <xdr:rowOff>100330</xdr:rowOff>
    </xdr:to>
    <xdr:sp>
      <xdr:nvSpPr>
        <xdr:cNvPr id="10" name="文本框 9"/>
        <xdr:cNvSpPr txBox="1"/>
      </xdr:nvSpPr>
      <xdr:spPr>
        <a:xfrm>
          <a:off x="2143125" y="16226790"/>
          <a:ext cx="676275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1</xdr:col>
      <xdr:colOff>596265</xdr:colOff>
      <xdr:row>56</xdr:row>
      <xdr:rowOff>100330</xdr:rowOff>
    </xdr:from>
    <xdr:to>
      <xdr:col>2</xdr:col>
      <xdr:colOff>313690</xdr:colOff>
      <xdr:row>56</xdr:row>
      <xdr:rowOff>100330</xdr:rowOff>
    </xdr:to>
    <xdr:cxnSp>
      <xdr:nvCxnSpPr>
        <xdr:cNvPr id="11" name="直接连接符 10"/>
        <xdr:cNvCxnSpPr/>
      </xdr:nvCxnSpPr>
      <xdr:spPr>
        <a:xfrm>
          <a:off x="1358265" y="16332835"/>
          <a:ext cx="4984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194945</xdr:colOff>
      <xdr:row>56</xdr:row>
      <xdr:rowOff>8255</xdr:rowOff>
    </xdr:from>
    <xdr:ext cx="530225" cy="277495"/>
    <xdr:sp>
      <xdr:nvSpPr>
        <xdr:cNvPr id="13" name="文本框 12"/>
        <xdr:cNvSpPr txBox="1"/>
      </xdr:nvSpPr>
      <xdr:spPr>
        <a:xfrm>
          <a:off x="4300220" y="16240760"/>
          <a:ext cx="53022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4</xdr:col>
      <xdr:colOff>381635</xdr:colOff>
      <xdr:row>56</xdr:row>
      <xdr:rowOff>128270</xdr:rowOff>
    </xdr:from>
    <xdr:to>
      <xdr:col>5</xdr:col>
      <xdr:colOff>48895</xdr:colOff>
      <xdr:row>56</xdr:row>
      <xdr:rowOff>130175</xdr:rowOff>
    </xdr:to>
    <xdr:cxnSp>
      <xdr:nvCxnSpPr>
        <xdr:cNvPr id="14" name="直接连接符 13"/>
        <xdr:cNvCxnSpPr/>
      </xdr:nvCxnSpPr>
      <xdr:spPr>
        <a:xfrm>
          <a:off x="3743960" y="16360775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572135</xdr:colOff>
      <xdr:row>80</xdr:row>
      <xdr:rowOff>168910</xdr:rowOff>
    </xdr:from>
    <xdr:to>
      <xdr:col>2</xdr:col>
      <xdr:colOff>213360</xdr:colOff>
      <xdr:row>80</xdr:row>
      <xdr:rowOff>168910</xdr:rowOff>
    </xdr:to>
    <xdr:cxnSp>
      <xdr:nvCxnSpPr>
        <xdr:cNvPr id="15" name="直接连接符 14"/>
        <xdr:cNvCxnSpPr/>
      </xdr:nvCxnSpPr>
      <xdr:spPr>
        <a:xfrm>
          <a:off x="1334135" y="2120201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843915</xdr:colOff>
      <xdr:row>80</xdr:row>
      <xdr:rowOff>40005</xdr:rowOff>
    </xdr:from>
    <xdr:to>
      <xdr:col>3</xdr:col>
      <xdr:colOff>746125</xdr:colOff>
      <xdr:row>81</xdr:row>
      <xdr:rowOff>92075</xdr:rowOff>
    </xdr:to>
    <xdr:sp>
      <xdr:nvSpPr>
        <xdr:cNvPr id="16" name="文本框 15"/>
        <xdr:cNvSpPr txBox="1"/>
      </xdr:nvSpPr>
      <xdr:spPr>
        <a:xfrm>
          <a:off x="2386965" y="21073110"/>
          <a:ext cx="749935" cy="252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4</xdr:col>
      <xdr:colOff>274955</xdr:colOff>
      <xdr:row>80</xdr:row>
      <xdr:rowOff>177165</xdr:rowOff>
    </xdr:from>
    <xdr:to>
      <xdr:col>5</xdr:col>
      <xdr:colOff>129540</xdr:colOff>
      <xdr:row>80</xdr:row>
      <xdr:rowOff>180975</xdr:rowOff>
    </xdr:to>
    <xdr:cxnSp>
      <xdr:nvCxnSpPr>
        <xdr:cNvPr id="17" name="直接连接符 16"/>
        <xdr:cNvCxnSpPr/>
      </xdr:nvCxnSpPr>
      <xdr:spPr>
        <a:xfrm flipV="1">
          <a:off x="3637280" y="21210270"/>
          <a:ext cx="597535" cy="381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546100</xdr:colOff>
      <xdr:row>80</xdr:row>
      <xdr:rowOff>5715</xdr:rowOff>
    </xdr:from>
    <xdr:ext cx="661670" cy="277495"/>
    <xdr:sp>
      <xdr:nvSpPr>
        <xdr:cNvPr id="18" name="文本框 17"/>
        <xdr:cNvSpPr txBox="1"/>
      </xdr:nvSpPr>
      <xdr:spPr>
        <a:xfrm>
          <a:off x="4651375" y="21038820"/>
          <a:ext cx="66167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6</xdr:col>
      <xdr:colOff>384175</xdr:colOff>
      <xdr:row>56</xdr:row>
      <xdr:rowOff>123825</xdr:rowOff>
    </xdr:from>
    <xdr:to>
      <xdr:col>6</xdr:col>
      <xdr:colOff>969010</xdr:colOff>
      <xdr:row>56</xdr:row>
      <xdr:rowOff>129540</xdr:rowOff>
    </xdr:to>
    <xdr:cxnSp>
      <xdr:nvCxnSpPr>
        <xdr:cNvPr id="19" name="直接连接符 18"/>
        <xdr:cNvCxnSpPr/>
      </xdr:nvCxnSpPr>
      <xdr:spPr>
        <a:xfrm flipV="1">
          <a:off x="5518150" y="16356330"/>
          <a:ext cx="584835" cy="5715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437515</xdr:colOff>
      <xdr:row>80</xdr:row>
      <xdr:rowOff>140970</xdr:rowOff>
    </xdr:from>
    <xdr:to>
      <xdr:col>7</xdr:col>
      <xdr:colOff>51435</xdr:colOff>
      <xdr:row>80</xdr:row>
      <xdr:rowOff>142875</xdr:rowOff>
    </xdr:to>
    <xdr:cxnSp>
      <xdr:nvCxnSpPr>
        <xdr:cNvPr id="20" name="直接连接符 19"/>
        <xdr:cNvCxnSpPr/>
      </xdr:nvCxnSpPr>
      <xdr:spPr>
        <a:xfrm flipV="1">
          <a:off x="5571490" y="21174075"/>
          <a:ext cx="642620" cy="1905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533400</xdr:colOff>
      <xdr:row>80</xdr:row>
      <xdr:rowOff>5715</xdr:rowOff>
    </xdr:from>
    <xdr:ext cx="714375" cy="277495"/>
    <xdr:sp>
      <xdr:nvSpPr>
        <xdr:cNvPr id="21" name="文本框 20"/>
        <xdr:cNvSpPr txBox="1"/>
      </xdr:nvSpPr>
      <xdr:spPr>
        <a:xfrm>
          <a:off x="6696075" y="21038820"/>
          <a:ext cx="71437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114935</xdr:colOff>
      <xdr:row>76</xdr:row>
      <xdr:rowOff>93980</xdr:rowOff>
    </xdr:from>
    <xdr:to>
      <xdr:col>9</xdr:col>
      <xdr:colOff>321310</xdr:colOff>
      <xdr:row>76</xdr:row>
      <xdr:rowOff>95885</xdr:rowOff>
    </xdr:to>
    <xdr:cxnSp>
      <xdr:nvCxnSpPr>
        <xdr:cNvPr id="22" name="直接连接符 21"/>
        <xdr:cNvCxnSpPr/>
      </xdr:nvCxnSpPr>
      <xdr:spPr>
        <a:xfrm flipV="1">
          <a:off x="876935" y="20326985"/>
          <a:ext cx="755015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215900</xdr:colOff>
      <xdr:row>56</xdr:row>
      <xdr:rowOff>19050</xdr:rowOff>
    </xdr:from>
    <xdr:ext cx="716280" cy="277495"/>
    <xdr:sp>
      <xdr:nvSpPr>
        <xdr:cNvPr id="5" name="文本框 4"/>
        <xdr:cNvSpPr txBox="1"/>
      </xdr:nvSpPr>
      <xdr:spPr>
        <a:xfrm>
          <a:off x="6378575" y="16251555"/>
          <a:ext cx="7162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6</xdr:row>
          <xdr:rowOff>137795</xdr:rowOff>
        </xdr:from>
        <xdr:to>
          <xdr:col>7</xdr:col>
          <xdr:colOff>685800</xdr:colOff>
          <xdr:row>7</xdr:row>
          <xdr:rowOff>147320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6619875" y="210248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19</xdr:row>
          <xdr:rowOff>0</xdr:rowOff>
        </xdr:from>
        <xdr:to>
          <xdr:col>0</xdr:col>
          <xdr:colOff>733425</xdr:colOff>
          <xdr:row>20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60514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19050</xdr:rowOff>
        </xdr:from>
        <xdr:to>
          <xdr:col>2</xdr:col>
          <xdr:colOff>299720</xdr:colOff>
          <xdr:row>23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6750685"/>
              <a:ext cx="17589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95250</xdr:rowOff>
        </xdr:from>
        <xdr:to>
          <xdr:col>2</xdr:col>
          <xdr:colOff>318770</xdr:colOff>
          <xdr:row>23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7122160"/>
              <a:ext cx="261620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2</xdr:col>
          <xdr:colOff>318770</xdr:colOff>
          <xdr:row>25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7541260"/>
              <a:ext cx="26162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299720</xdr:colOff>
          <xdr:row>28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8779510"/>
              <a:ext cx="2616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21</xdr:row>
          <xdr:rowOff>95250</xdr:rowOff>
        </xdr:from>
        <xdr:to>
          <xdr:col>0</xdr:col>
          <xdr:colOff>685800</xdr:colOff>
          <xdr:row>21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35063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57150</xdr:rowOff>
        </xdr:from>
        <xdr:to>
          <xdr:col>2</xdr:col>
          <xdr:colOff>299720</xdr:colOff>
          <xdr:row>28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9112885"/>
              <a:ext cx="25209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132715</xdr:colOff>
      <xdr:row>31</xdr:row>
      <xdr:rowOff>117475</xdr:rowOff>
    </xdr:from>
    <xdr:to>
      <xdr:col>5</xdr:col>
      <xdr:colOff>835660</xdr:colOff>
      <xdr:row>31</xdr:row>
      <xdr:rowOff>621665</xdr:rowOff>
    </xdr:to>
    <xdr:pic>
      <xdr:nvPicPr>
        <xdr:cNvPr id="6" name="图片 5" descr="ea2ee21e1b679099b95214ecfb8b76f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37990" y="10744835"/>
          <a:ext cx="702945" cy="504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0.06421</cdr:x>
      <cdr:y>0.69911</cdr:y>
    </cdr:from>
    <cdr:to>
      <cdr:x>0.96808</cdr:x>
      <cdr:y>0.70105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721563" y="2520660"/>
          <a:ext cx="10157931" cy="698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  <cdr:relSizeAnchor xmlns:cdr="http://schemas.openxmlformats.org/drawingml/2006/chartDrawing">
    <cdr:from>
      <cdr:x>0.066</cdr:x>
      <cdr:y>0.33093</cdr:y>
    </cdr:from>
    <cdr:to>
      <cdr:x>0.95497</cdr:x>
      <cdr:y>0.33145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741680" y="1193165"/>
          <a:ext cx="9990455" cy="190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59"/>
  <sheetViews>
    <sheetView tabSelected="1" zoomScale="80" zoomScaleNormal="80" topLeftCell="A28" workbookViewId="0">
      <selection activeCell="B32" sqref="B32:I32"/>
    </sheetView>
  </sheetViews>
  <sheetFormatPr defaultColWidth="9" defaultRowHeight="15.75"/>
  <cols>
    <col min="1" max="1" width="10" style="2" customWidth="1"/>
    <col min="2" max="2" width="10.25" style="2" customWidth="1"/>
    <col min="3" max="3" width="11.125" style="2" customWidth="1"/>
    <col min="4" max="4" width="12.75" style="2" customWidth="1"/>
    <col min="5" max="5" width="9.75" style="2" customWidth="1"/>
    <col min="6" max="7" width="13.5" style="2" customWidth="1"/>
    <col min="8" max="8" width="14.125" style="2" customWidth="1"/>
    <col min="9" max="9" width="11.3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6"/>
      <c r="C3" s="6"/>
      <c r="D3" s="6"/>
      <c r="E3" s="6"/>
      <c r="F3" s="7"/>
      <c r="G3" s="8"/>
      <c r="H3" s="8"/>
      <c r="I3" s="8"/>
    </row>
    <row r="4" ht="24.95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9" t="s">
        <v>3</v>
      </c>
      <c r="B5" s="6"/>
      <c r="C5" s="6"/>
      <c r="D5" s="6"/>
      <c r="E5" s="6"/>
      <c r="F5" s="6"/>
      <c r="G5" s="6"/>
      <c r="H5" s="6"/>
      <c r="I5" s="6"/>
    </row>
    <row r="6" ht="24" customHeight="1" spans="1:9">
      <c r="A6" s="10" t="s">
        <v>4</v>
      </c>
      <c r="B6" s="11"/>
      <c r="C6" s="11" t="s">
        <v>5</v>
      </c>
      <c r="D6" s="11" t="s">
        <v>6</v>
      </c>
      <c r="E6" s="12" t="s">
        <v>7</v>
      </c>
      <c r="F6" s="11"/>
      <c r="G6" s="11"/>
      <c r="H6" s="8"/>
      <c r="I6" s="8"/>
    </row>
    <row r="7" ht="23.25" customHeight="1" spans="1:9">
      <c r="A7" s="13" t="s">
        <v>8</v>
      </c>
      <c r="B7" s="14" t="s">
        <v>9</v>
      </c>
      <c r="C7" s="14" t="s">
        <v>10</v>
      </c>
      <c r="D7" s="14"/>
      <c r="E7" s="14"/>
      <c r="F7" s="14"/>
      <c r="G7" s="14"/>
      <c r="H7" s="15"/>
      <c r="I7" s="61" t="s">
        <v>11</v>
      </c>
    </row>
    <row r="8" ht="21.95" customHeight="1" spans="1:11">
      <c r="A8" s="16"/>
      <c r="B8" s="17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9"/>
      <c r="I8" s="62"/>
      <c r="K8" s="2" t="s">
        <v>5</v>
      </c>
    </row>
    <row r="9" s="1" customFormat="1" ht="21.95" customHeight="1" spans="1:12">
      <c r="A9" s="20">
        <v>1</v>
      </c>
      <c r="B9" s="21" t="s">
        <v>18</v>
      </c>
      <c r="C9" s="22">
        <v>104.901</v>
      </c>
      <c r="D9" s="22">
        <v>104.901</v>
      </c>
      <c r="E9" s="22">
        <v>104.903</v>
      </c>
      <c r="F9" s="22">
        <v>104.902</v>
      </c>
      <c r="G9" s="22">
        <v>104.9</v>
      </c>
      <c r="H9" s="23">
        <f>SUM(C9:G9)/5</f>
        <v>104.9014</v>
      </c>
      <c r="I9" s="22">
        <f>MAX(C9:G9)-MIN(C9:G9)</f>
        <v>0.00300000000000011</v>
      </c>
      <c r="K9" s="63"/>
      <c r="L9" s="64"/>
    </row>
    <row r="10" s="1" customFormat="1" ht="21.95" customHeight="1" spans="1:12">
      <c r="A10" s="20">
        <v>2</v>
      </c>
      <c r="B10" s="21" t="s">
        <v>19</v>
      </c>
      <c r="C10" s="22">
        <v>104.903</v>
      </c>
      <c r="D10" s="22">
        <v>104.902</v>
      </c>
      <c r="E10" s="22">
        <v>104.901</v>
      </c>
      <c r="F10" s="22">
        <v>104.903</v>
      </c>
      <c r="G10" s="22">
        <v>104.902</v>
      </c>
      <c r="H10" s="23">
        <f t="shared" ref="H10:H25" si="0">SUM(C10:G10)/5</f>
        <v>104.9022</v>
      </c>
      <c r="I10" s="22">
        <f t="shared" ref="I10:I52" si="1">MAX(C10:G10)-MIN(C10:G10)</f>
        <v>0.00200000000000955</v>
      </c>
      <c r="K10" s="63"/>
      <c r="L10" s="64"/>
    </row>
    <row r="11" s="1" customFormat="1" ht="21.95" customHeight="1" spans="1:12">
      <c r="A11" s="20">
        <v>3</v>
      </c>
      <c r="B11" s="21" t="s">
        <v>20</v>
      </c>
      <c r="C11" s="22">
        <v>104.902</v>
      </c>
      <c r="D11" s="22">
        <v>104.901</v>
      </c>
      <c r="E11" s="22">
        <v>104.902</v>
      </c>
      <c r="F11" s="22">
        <v>104.903</v>
      </c>
      <c r="G11" s="22">
        <v>104.902</v>
      </c>
      <c r="H11" s="23">
        <f t="shared" si="0"/>
        <v>104.902</v>
      </c>
      <c r="I11" s="22">
        <f t="shared" si="1"/>
        <v>0.00200000000000955</v>
      </c>
      <c r="K11" s="63"/>
      <c r="L11" s="64"/>
    </row>
    <row r="12" s="1" customFormat="1" ht="21.95" customHeight="1" spans="1:12">
      <c r="A12" s="20">
        <v>4</v>
      </c>
      <c r="B12" s="21" t="s">
        <v>21</v>
      </c>
      <c r="C12" s="22">
        <v>104.902</v>
      </c>
      <c r="D12" s="22">
        <v>104.902</v>
      </c>
      <c r="E12" s="22">
        <v>104.903</v>
      </c>
      <c r="F12" s="22">
        <v>104.903</v>
      </c>
      <c r="G12" s="22">
        <v>104.902</v>
      </c>
      <c r="H12" s="23">
        <f t="shared" si="0"/>
        <v>104.9024</v>
      </c>
      <c r="I12" s="22">
        <f t="shared" si="1"/>
        <v>0.00100000000000477</v>
      </c>
      <c r="K12" s="63" t="s">
        <v>22</v>
      </c>
      <c r="L12" s="64" t="s">
        <v>23</v>
      </c>
    </row>
    <row r="13" s="1" customFormat="1" ht="21.95" customHeight="1" spans="1:12">
      <c r="A13" s="24">
        <v>5</v>
      </c>
      <c r="B13" s="21" t="s">
        <v>24</v>
      </c>
      <c r="C13" s="22">
        <v>104.902</v>
      </c>
      <c r="D13" s="22">
        <v>104.9</v>
      </c>
      <c r="E13" s="22">
        <v>104.902</v>
      </c>
      <c r="F13" s="22">
        <v>104.901</v>
      </c>
      <c r="G13" s="22">
        <v>104.902</v>
      </c>
      <c r="H13" s="23">
        <f t="shared" si="0"/>
        <v>104.9014</v>
      </c>
      <c r="I13" s="22">
        <f t="shared" si="1"/>
        <v>0.00199999999999534</v>
      </c>
      <c r="K13" s="63"/>
      <c r="L13" s="64"/>
    </row>
    <row r="14" s="1" customFormat="1" ht="21.95" customHeight="1" spans="1:12">
      <c r="A14" s="24">
        <v>6</v>
      </c>
      <c r="B14" s="21" t="s">
        <v>25</v>
      </c>
      <c r="C14" s="22">
        <v>104.901</v>
      </c>
      <c r="D14" s="22">
        <v>104.901</v>
      </c>
      <c r="E14" s="22">
        <v>104.902</v>
      </c>
      <c r="F14" s="22">
        <v>104.903</v>
      </c>
      <c r="G14" s="22">
        <v>104.9</v>
      </c>
      <c r="H14" s="23">
        <f t="shared" si="0"/>
        <v>104.9014</v>
      </c>
      <c r="I14" s="22">
        <f t="shared" si="1"/>
        <v>0.00300000000000011</v>
      </c>
      <c r="K14" s="63"/>
      <c r="L14" s="64"/>
    </row>
    <row r="15" s="1" customFormat="1" ht="21.95" customHeight="1" spans="1:12">
      <c r="A15" s="24">
        <v>7</v>
      </c>
      <c r="B15" s="21" t="s">
        <v>26</v>
      </c>
      <c r="C15" s="22">
        <v>104.901</v>
      </c>
      <c r="D15" s="22">
        <v>104.902</v>
      </c>
      <c r="E15" s="22">
        <v>104.902</v>
      </c>
      <c r="F15" s="22">
        <v>104.902</v>
      </c>
      <c r="G15" s="22">
        <v>104.903</v>
      </c>
      <c r="H15" s="23">
        <f t="shared" si="0"/>
        <v>104.902</v>
      </c>
      <c r="I15" s="22">
        <f t="shared" si="1"/>
        <v>0.00200000000000955</v>
      </c>
      <c r="K15" s="63" t="s">
        <v>27</v>
      </c>
      <c r="L15" s="64"/>
    </row>
    <row r="16" s="1" customFormat="1" ht="21.95" customHeight="1" spans="1:12">
      <c r="A16" s="24">
        <v>8</v>
      </c>
      <c r="B16" s="21" t="s">
        <v>28</v>
      </c>
      <c r="C16" s="22">
        <v>104.902</v>
      </c>
      <c r="D16" s="22">
        <v>104.902</v>
      </c>
      <c r="E16" s="22">
        <v>104.903</v>
      </c>
      <c r="F16" s="22">
        <v>104.901</v>
      </c>
      <c r="G16" s="22">
        <v>104.902</v>
      </c>
      <c r="H16" s="23">
        <f t="shared" si="0"/>
        <v>104.902</v>
      </c>
      <c r="I16" s="22">
        <f t="shared" si="1"/>
        <v>0.00200000000000955</v>
      </c>
      <c r="K16" s="63"/>
      <c r="L16" s="65"/>
    </row>
    <row r="17" s="1" customFormat="1" ht="21.95" customHeight="1" spans="1:12">
      <c r="A17" s="24">
        <v>9</v>
      </c>
      <c r="B17" s="21" t="s">
        <v>29</v>
      </c>
      <c r="C17" s="22">
        <v>104.903</v>
      </c>
      <c r="D17" s="22">
        <v>104.9</v>
      </c>
      <c r="E17" s="22">
        <v>104.902</v>
      </c>
      <c r="F17" s="22">
        <v>104.901</v>
      </c>
      <c r="G17" s="22">
        <v>104.901</v>
      </c>
      <c r="H17" s="23">
        <f t="shared" si="0"/>
        <v>104.9014</v>
      </c>
      <c r="I17" s="22">
        <f t="shared" si="1"/>
        <v>0.00300000000000011</v>
      </c>
      <c r="K17" s="63"/>
      <c r="L17" s="64"/>
    </row>
    <row r="18" s="1" customFormat="1" ht="21.95" customHeight="1" spans="1:12">
      <c r="A18" s="24">
        <v>10</v>
      </c>
      <c r="B18" s="21" t="s">
        <v>30</v>
      </c>
      <c r="C18" s="22">
        <v>104.902</v>
      </c>
      <c r="D18" s="22">
        <v>104.902</v>
      </c>
      <c r="E18" s="22">
        <v>104.902</v>
      </c>
      <c r="F18" s="22">
        <v>104.903</v>
      </c>
      <c r="G18" s="22">
        <v>104.902</v>
      </c>
      <c r="H18" s="23">
        <f t="shared" si="0"/>
        <v>104.9022</v>
      </c>
      <c r="I18" s="22">
        <f t="shared" si="1"/>
        <v>0.00100000000000477</v>
      </c>
      <c r="K18" s="63"/>
      <c r="L18" s="64"/>
    </row>
    <row r="19" s="1" customFormat="1" ht="21.95" customHeight="1" spans="1:12">
      <c r="A19" s="24">
        <v>11</v>
      </c>
      <c r="B19" s="21" t="s">
        <v>31</v>
      </c>
      <c r="C19" s="22">
        <v>104.901</v>
      </c>
      <c r="D19" s="22">
        <v>104.903</v>
      </c>
      <c r="E19" s="22">
        <v>104.902</v>
      </c>
      <c r="F19" s="22">
        <v>104.903</v>
      </c>
      <c r="G19" s="22">
        <v>104.903</v>
      </c>
      <c r="H19" s="23">
        <f t="shared" si="0"/>
        <v>104.9024</v>
      </c>
      <c r="I19" s="22">
        <f t="shared" si="1"/>
        <v>0.00200000000000955</v>
      </c>
      <c r="K19" s="63"/>
      <c r="L19" s="64"/>
    </row>
    <row r="20" s="1" customFormat="1" ht="21.95" customHeight="1" spans="1:9">
      <c r="A20" s="25"/>
      <c r="B20" s="26">
        <f>AVERAGE(H9:H18)</f>
        <v>104.90184</v>
      </c>
      <c r="C20" s="27"/>
      <c r="D20" s="27"/>
      <c r="E20" s="27"/>
      <c r="F20" s="28"/>
      <c r="G20" s="29">
        <f>AVERAGE(I9:I18)</f>
        <v>0.00210000000000434</v>
      </c>
      <c r="H20" s="30"/>
      <c r="I20" s="66"/>
    </row>
    <row r="21" s="1" customFormat="1" ht="29.25" customHeight="1" spans="1:9">
      <c r="A21" s="31" t="s">
        <v>32</v>
      </c>
      <c r="B21" s="32"/>
      <c r="C21" s="33" t="s">
        <v>33</v>
      </c>
      <c r="D21" s="34">
        <v>0.577</v>
      </c>
      <c r="E21" s="33" t="s">
        <v>34</v>
      </c>
      <c r="F21" s="34">
        <v>2.114</v>
      </c>
      <c r="G21" s="33" t="s">
        <v>35</v>
      </c>
      <c r="H21" s="34">
        <v>0</v>
      </c>
      <c r="I21" s="67"/>
    </row>
    <row r="22" ht="37.5" customHeight="1" spans="1:9">
      <c r="A22" s="35"/>
      <c r="B22" s="36" t="s">
        <v>36</v>
      </c>
      <c r="C22" s="37"/>
      <c r="D22" s="1"/>
      <c r="E22" s="1"/>
      <c r="F22" s="1"/>
      <c r="G22" s="1"/>
      <c r="H22" s="1"/>
      <c r="I22" s="1"/>
    </row>
    <row r="23" ht="23.25" customHeight="1" spans="1:9">
      <c r="A23" s="38" t="s">
        <v>37</v>
      </c>
      <c r="B23" s="39" t="s">
        <v>38</v>
      </c>
      <c r="C23" s="40"/>
      <c r="D23" s="29">
        <f>SUM(B20)</f>
        <v>104.90184</v>
      </c>
      <c r="E23" s="41" t="s">
        <v>39</v>
      </c>
      <c r="F23" s="1"/>
      <c r="G23" s="1"/>
      <c r="H23" s="1"/>
      <c r="I23" s="1"/>
    </row>
    <row r="24" ht="36.75" customHeight="1" spans="1:9">
      <c r="A24" s="38" t="s">
        <v>40</v>
      </c>
      <c r="B24" s="39" t="s">
        <v>41</v>
      </c>
      <c r="C24" s="40"/>
      <c r="D24" s="42">
        <f>SUM(D23+D21*G20)</f>
        <v>104.9030517</v>
      </c>
      <c r="E24" s="41" t="s">
        <v>39</v>
      </c>
      <c r="F24" s="43"/>
      <c r="G24" s="43"/>
      <c r="H24" s="44"/>
      <c r="I24" s="44"/>
    </row>
    <row r="25" ht="27" customHeight="1" spans="1:9">
      <c r="A25" s="38" t="s">
        <v>42</v>
      </c>
      <c r="B25" s="39" t="s">
        <v>43</v>
      </c>
      <c r="D25" s="42">
        <f>SUM(B20-D21*G20)</f>
        <v>104.9006283</v>
      </c>
      <c r="E25" s="41" t="s">
        <v>39</v>
      </c>
      <c r="F25" s="45"/>
      <c r="G25" s="45"/>
      <c r="H25" s="45"/>
      <c r="I25" s="1"/>
    </row>
    <row r="26" ht="39.75" customHeight="1" spans="1:9">
      <c r="A26" s="46" t="s">
        <v>11</v>
      </c>
      <c r="B26" s="47" t="s">
        <v>36</v>
      </c>
      <c r="D26" s="48"/>
      <c r="E26" s="1"/>
      <c r="F26" s="1"/>
      <c r="G26" s="1"/>
      <c r="H26" s="1"/>
      <c r="I26" s="1"/>
    </row>
    <row r="27" ht="25.5" customHeight="1" spans="1:9">
      <c r="A27" s="49" t="s">
        <v>44</v>
      </c>
      <c r="B27" s="50" t="s">
        <v>45</v>
      </c>
      <c r="D27" s="51">
        <f>SUM(G20)</f>
        <v>0.00210000000000434</v>
      </c>
      <c r="E27" s="41" t="s">
        <v>39</v>
      </c>
      <c r="F27" s="1"/>
      <c r="G27" s="1"/>
      <c r="H27" s="1"/>
      <c r="I27" s="1"/>
    </row>
    <row r="28" ht="30.75" customHeight="1" spans="1:9">
      <c r="A28" s="38" t="s">
        <v>40</v>
      </c>
      <c r="B28" s="39" t="s">
        <v>41</v>
      </c>
      <c r="D28" s="51">
        <f>SUM(F21*G20)</f>
        <v>0.00443940000000918</v>
      </c>
      <c r="E28" s="41" t="s">
        <v>39</v>
      </c>
      <c r="F28" s="52"/>
      <c r="G28" s="1"/>
      <c r="H28" s="44"/>
      <c r="I28" s="44"/>
    </row>
    <row r="29" ht="29.25" customHeight="1" spans="1:9">
      <c r="A29" s="38" t="s">
        <v>42</v>
      </c>
      <c r="B29" s="39" t="s">
        <v>43</v>
      </c>
      <c r="D29" s="53">
        <f>SUM(H21*G20)</f>
        <v>0</v>
      </c>
      <c r="E29" s="41" t="s">
        <v>39</v>
      </c>
      <c r="F29" s="1"/>
      <c r="G29" s="1"/>
      <c r="H29" s="44"/>
      <c r="I29" s="44"/>
    </row>
    <row r="30" ht="48" customHeight="1" spans="1:9">
      <c r="A30" s="54" t="s">
        <v>46</v>
      </c>
      <c r="B30" s="55"/>
      <c r="C30" s="55"/>
      <c r="D30" s="55"/>
      <c r="E30" s="55"/>
      <c r="F30" s="55"/>
      <c r="G30" s="55"/>
      <c r="H30" s="55"/>
      <c r="I30" s="55"/>
    </row>
    <row r="31" ht="46.5" customHeight="1" spans="1:9">
      <c r="A31" s="56" t="s">
        <v>47</v>
      </c>
      <c r="B31" s="57"/>
      <c r="C31" s="57"/>
      <c r="D31" s="57"/>
      <c r="E31" s="57"/>
      <c r="F31" s="57"/>
      <c r="G31" s="57"/>
      <c r="H31" s="57"/>
      <c r="I31" s="57"/>
    </row>
    <row r="32" ht="49.5" customHeight="1" spans="2:9">
      <c r="B32" s="58" t="s">
        <v>48</v>
      </c>
      <c r="C32" s="58"/>
      <c r="D32" s="58"/>
      <c r="E32" s="58"/>
      <c r="F32" s="58"/>
      <c r="G32" s="58"/>
      <c r="H32" s="58"/>
      <c r="I32" s="58"/>
    </row>
    <row r="34" ht="23.25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ht="20.25" spans="1:16">
      <c r="A35" s="59" t="s">
        <v>49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ht="17.6" spans="1:16">
      <c r="A36" s="36" t="s">
        <v>50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59" spans="5:9">
      <c r="E59" s="60" t="s">
        <v>51</v>
      </c>
      <c r="F59" s="60"/>
      <c r="G59" s="60"/>
      <c r="H59" s="60"/>
      <c r="I59" s="60"/>
    </row>
  </sheetData>
  <mergeCells count="21">
    <mergeCell ref="A1:I1"/>
    <mergeCell ref="A2:I2"/>
    <mergeCell ref="A3:F3"/>
    <mergeCell ref="A4:I4"/>
    <mergeCell ref="A5:I5"/>
    <mergeCell ref="C7:G7"/>
    <mergeCell ref="A21:B21"/>
    <mergeCell ref="B22:C22"/>
    <mergeCell ref="H24:I24"/>
    <mergeCell ref="H28:I28"/>
    <mergeCell ref="H29:I29"/>
    <mergeCell ref="A30:I30"/>
    <mergeCell ref="A31:I31"/>
    <mergeCell ref="B32:I32"/>
    <mergeCell ref="A34:P34"/>
    <mergeCell ref="A35:P35"/>
    <mergeCell ref="A36:P36"/>
    <mergeCell ref="E59:I59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457200</xdr:colOff>
                <xdr:row>6</xdr:row>
                <xdr:rowOff>137795</xdr:rowOff>
              </from>
              <to>
                <xdr:col>7</xdr:col>
                <xdr:colOff>685800</xdr:colOff>
                <xdr:row>7</xdr:row>
                <xdr:rowOff>147320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19</xdr:row>
                <xdr:rowOff>0</xdr:rowOff>
              </from>
              <to>
                <xdr:col>0</xdr:col>
                <xdr:colOff>733425</xdr:colOff>
                <xdr:row>20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22</xdr:row>
                <xdr:rowOff>19050</xdr:rowOff>
              </from>
              <to>
                <xdr:col>2</xdr:col>
                <xdr:colOff>299720</xdr:colOff>
                <xdr:row>23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23</xdr:row>
                <xdr:rowOff>95250</xdr:rowOff>
              </from>
              <to>
                <xdr:col>2</xdr:col>
                <xdr:colOff>318770</xdr:colOff>
                <xdr:row>23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24</xdr:row>
                <xdr:rowOff>47625</xdr:rowOff>
              </from>
              <to>
                <xdr:col>2</xdr:col>
                <xdr:colOff>318770</xdr:colOff>
                <xdr:row>25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299720</xdr:colOff>
                <xdr:row>28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21</xdr:row>
                <xdr:rowOff>95250</xdr:rowOff>
              </from>
              <to>
                <xdr:col>0</xdr:col>
                <xdr:colOff>685800</xdr:colOff>
                <xdr:row>21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28</xdr:row>
                <xdr:rowOff>57150</xdr:rowOff>
              </from>
              <to>
                <xdr:col>2</xdr:col>
                <xdr:colOff>299720</xdr:colOff>
                <xdr:row>28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2020-12-15T02:44:00Z</cp:lastPrinted>
  <dcterms:modified xsi:type="dcterms:W3CDTF">2022-01-19T06:07:10Z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