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1B" sheetId="17" r:id="rId2"/>
    <sheet name="Sheet1" sheetId="18" r:id="rId3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<sst xmlns="http://schemas.openxmlformats.org/spreadsheetml/2006/main" count="65" uniqueCount="54">
  <si>
    <t>附录D</t>
  </si>
  <si>
    <t>绝缘电阻测量过程监视统计记录表</t>
  </si>
  <si>
    <t>测量过程名称：电缆保护管绝缘电阻</t>
  </si>
  <si>
    <t>被测参数：绝缘电阻         测量范围：500 MΩ      允差范围：100MΩ</t>
  </si>
  <si>
    <t xml:space="preserve">测量仪器：TD2550兆欧表      测量范围：（0～5000）MΩ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</si>
  <si>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</si>
  <si>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核查标准：电阻 10MΩ</t>
  </si>
  <si>
    <t>序号</t>
  </si>
  <si>
    <t>核查</t>
  </si>
  <si>
    <t>观察记录（ MΩ）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</si>
  <si>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</si>
  <si>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</si>
  <si>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</si>
  <si>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</si>
  <si>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</si>
  <si>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</si>
  <si>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</si>
  <si>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2021.7.20</t>
  </si>
  <si>
    <t>2021.8.1</t>
  </si>
  <si>
    <t>2021.8.20</t>
  </si>
  <si>
    <t>2021.8.31</t>
  </si>
  <si>
    <t>2021.9.4</t>
  </si>
  <si>
    <t>2021.9.19</t>
  </si>
  <si>
    <t>2021.9.28</t>
  </si>
  <si>
    <t>2021.10.14</t>
  </si>
  <si>
    <t>2021.10.30</t>
  </si>
  <si>
    <t>2021.11.10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</si>
  <si>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</si>
  <si>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</si>
  <si>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</si>
  <si>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</si>
  <si>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</si>
  <si>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</si>
  <si>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</si>
  <si>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 xml:space="preserve">MΩ 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</si>
  <si>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</si>
  <si>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</si>
  <si>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</si>
  <si>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</si>
  <si>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</si>
  <si>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</si>
  <si>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</si>
  <si>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均值、极差控制图状态正常，绝缘电阻测量过程中未出现非正常变异，能满足生产工艺要求。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</si>
  <si>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2021.11.10</t>
    </r>
  </si>
  <si>
    <t>附录E</t>
  </si>
  <si>
    <r>
      <rPr>
        <b/>
        <sz val="20"/>
        <rFont val="Times New Roman"/>
        <charset val="134"/>
      </rPr>
      <t xml:space="preserve">  </t>
    </r>
    <r>
      <rPr>
        <b/>
        <sz val="20"/>
        <rFont val="宋体"/>
        <charset val="134"/>
      </rPr>
      <t>绝缘电阻测量过程控制图</t>
    </r>
  </si>
  <si>
    <t>均值控制图</t>
  </si>
  <si>
    <t>UCL=500.8</t>
  </si>
  <si>
    <t>CL=500.44</t>
  </si>
  <si>
    <t>LCL=500.1</t>
  </si>
  <si>
    <t>极差控制图</t>
  </si>
  <si>
    <t>UCL=1.25</t>
  </si>
  <si>
    <t>CL=0.59</t>
  </si>
  <si>
    <t>LCL=0</t>
  </si>
</sst>
</file>

<file path=xl/styles.xml><?xml version="1.0" encoding="utf-8"?>
<styleSheet xmlns="http://schemas.openxmlformats.org/spreadsheetml/2006/main">
  <numFmts count="10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"/>
    <numFmt numFmtId="43" formatCode="_ * #,##0.00_ ;_ * \-#,##0.00_ ;_ * &quot;-&quot;??_ ;_ @_ "/>
    <numFmt numFmtId="178" formatCode="0.00_ "/>
    <numFmt numFmtId="179" formatCode="0.0_);[Red]\(0.0\)"/>
    <numFmt numFmtId="180" formatCode="0.0000_ "/>
    <numFmt numFmtId="181" formatCode="0.00_);[Red]\(0.00\)"/>
  </numFmts>
  <fonts count="38">
    <font>
      <sz val="12"/>
      <name val="宋体"/>
      <charset val="134"/>
    </font>
    <font>
      <b/>
      <sz val="18"/>
      <name val="宋体"/>
      <charset val="134"/>
    </font>
    <font>
      <b/>
      <sz val="20"/>
      <name val="Times New Roman"/>
      <charset val="134"/>
    </font>
    <font>
      <sz val="20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13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Border="1"/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8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77" fontId="0" fillId="0" borderId="2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/>
    <xf numFmtId="179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80" fontId="10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Border="1"/>
    <xf numFmtId="181" fontId="0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wrapText="1"/>
    </xf>
    <xf numFmtId="176" fontId="10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'1A'!$I$10:$I$19</c:f>
              <c:numCache>
                <c:formatCode>0.0_ </c:formatCode>
                <c:ptCount val="10"/>
                <c:pt idx="0">
                  <c:v>0.599999999999966</c:v>
                </c:pt>
                <c:pt idx="1">
                  <c:v>0.799999999999955</c:v>
                </c:pt>
                <c:pt idx="2">
                  <c:v>0.199999999999989</c:v>
                </c:pt>
                <c:pt idx="3">
                  <c:v>0.799999999999955</c:v>
                </c:pt>
                <c:pt idx="4">
                  <c:v>0.399999999999977</c:v>
                </c:pt>
                <c:pt idx="5">
                  <c:v>0.799999999999955</c:v>
                </c:pt>
                <c:pt idx="6">
                  <c:v>0.599999999999966</c:v>
                </c:pt>
                <c:pt idx="7">
                  <c:v>0.400000000000034</c:v>
                </c:pt>
                <c:pt idx="8">
                  <c:v>0.799999999999955</c:v>
                </c:pt>
                <c:pt idx="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2347904"/>
        <c:axId val="82349440"/>
      </c:lineChart>
      <c:catAx>
        <c:axId val="8234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349440"/>
        <c:crosses val="autoZero"/>
        <c:auto val="1"/>
        <c:lblAlgn val="ctr"/>
        <c:lblOffset val="100"/>
        <c:noMultiLvlLbl val="0"/>
      </c:catAx>
      <c:valAx>
        <c:axId val="82349440"/>
        <c:scaling>
          <c:orientation val="minMax"/>
          <c:max val="1.2"/>
          <c:min val="0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347904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42097160336"/>
          <c:y val="0.0585113026879545"/>
          <c:w val="0.789008118171275"/>
          <c:h val="0.770311537144814"/>
        </c:manualLayout>
      </c:layout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'1A'!$H$10:$H$19</c:f>
              <c:numCache>
                <c:formatCode>0.00_ </c:formatCode>
                <c:ptCount val="10"/>
                <c:pt idx="0">
                  <c:v>500.46</c:v>
                </c:pt>
                <c:pt idx="1">
                  <c:v>500.46</c:v>
                </c:pt>
                <c:pt idx="2">
                  <c:v>500.32</c:v>
                </c:pt>
                <c:pt idx="3">
                  <c:v>500.46</c:v>
                </c:pt>
                <c:pt idx="4">
                  <c:v>500.5</c:v>
                </c:pt>
                <c:pt idx="5">
                  <c:v>500.36</c:v>
                </c:pt>
                <c:pt idx="6">
                  <c:v>500.62</c:v>
                </c:pt>
                <c:pt idx="7">
                  <c:v>500.44</c:v>
                </c:pt>
                <c:pt idx="8">
                  <c:v>500.38</c:v>
                </c:pt>
                <c:pt idx="9">
                  <c:v>500.44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2373248"/>
        <c:axId val="83693952"/>
      </c:lineChart>
      <c:catAx>
        <c:axId val="82373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3693952"/>
        <c:crosses val="autoZero"/>
        <c:auto val="1"/>
        <c:lblAlgn val="ctr"/>
        <c:lblOffset val="100"/>
        <c:noMultiLvlLbl val="0"/>
      </c:catAx>
      <c:valAx>
        <c:axId val="8369395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373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0</xdr:rowOff>
    </xdr:from>
    <xdr:to>
      <xdr:col>5</xdr:col>
      <xdr:colOff>561975</xdr:colOff>
      <xdr:row>24</xdr:row>
      <xdr:rowOff>200025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800475" y="679386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0</xdr:rowOff>
    </xdr:from>
    <xdr:to>
      <xdr:col>2</xdr:col>
      <xdr:colOff>390525</xdr:colOff>
      <xdr:row>31</xdr:row>
      <xdr:rowOff>238125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3008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7</xdr:row>
          <xdr:rowOff>85725</xdr:rowOff>
        </xdr:from>
        <xdr:to>
          <xdr:col>7</xdr:col>
          <xdr:colOff>447675</xdr:colOff>
          <xdr:row>8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914900" y="212407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79386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0</xdr:rowOff>
        </xdr:from>
        <xdr:to>
          <xdr:col>2</xdr:col>
          <xdr:colOff>390525</xdr:colOff>
          <xdr:row>28</xdr:row>
          <xdr:rowOff>9525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792035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0</xdr:rowOff>
        </xdr:from>
        <xdr:to>
          <xdr:col>3</xdr:col>
          <xdr:colOff>28575</xdr:colOff>
          <xdr:row>28</xdr:row>
          <xdr:rowOff>361950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9725" y="821563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0</xdr:rowOff>
        </xdr:from>
        <xdr:to>
          <xdr:col>3</xdr:col>
          <xdr:colOff>28575</xdr:colOff>
          <xdr:row>29</xdr:row>
          <xdr:rowOff>304800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9725" y="868235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0</xdr:rowOff>
        </xdr:from>
        <xdr:to>
          <xdr:col>2</xdr:col>
          <xdr:colOff>428625</xdr:colOff>
          <xdr:row>32</xdr:row>
          <xdr:rowOff>276225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985393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53935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0</xdr:rowOff>
        </xdr:from>
        <xdr:to>
          <xdr:col>2</xdr:col>
          <xdr:colOff>561975</xdr:colOff>
          <xdr:row>33</xdr:row>
          <xdr:rowOff>295275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0244455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17</xdr:row>
      <xdr:rowOff>123825</xdr:rowOff>
    </xdr:from>
    <xdr:to>
      <xdr:col>10</xdr:col>
      <xdr:colOff>590550</xdr:colOff>
      <xdr:row>30</xdr:row>
      <xdr:rowOff>19050</xdr:rowOff>
    </xdr:to>
    <xdr:graphicFrame>
      <xdr:nvGraphicFramePr>
        <xdr:cNvPr id="8" name="图表 7"/>
        <xdr:cNvGraphicFramePr/>
      </xdr:nvGraphicFramePr>
      <xdr:xfrm>
        <a:off x="38100" y="3952875"/>
        <a:ext cx="7410450" cy="2466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</xdr:row>
      <xdr:rowOff>9525</xdr:rowOff>
    </xdr:from>
    <xdr:to>
      <xdr:col>10</xdr:col>
      <xdr:colOff>542925</xdr:colOff>
      <xdr:row>16</xdr:row>
      <xdr:rowOff>66675</xdr:rowOff>
    </xdr:to>
    <xdr:graphicFrame>
      <xdr:nvGraphicFramePr>
        <xdr:cNvPr id="7" name="图表 6"/>
        <xdr:cNvGraphicFramePr/>
      </xdr:nvGraphicFramePr>
      <xdr:xfrm>
        <a:off x="28575" y="1057275"/>
        <a:ext cx="7372350" cy="2533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554990</xdr:colOff>
      <xdr:row>25</xdr:row>
      <xdr:rowOff>20320</xdr:rowOff>
    </xdr:to>
    <xdr:pic>
      <xdr:nvPicPr>
        <xdr:cNvPr id="2" name="图片 3" descr="a8d1088f47d826c0bbc7687e818bd1c"/>
        <xdr:cNvPicPr>
          <a:picLocks noChangeAspect="1"/>
        </xdr:cNvPicPr>
      </xdr:nvPicPr>
      <xdr:blipFill>
        <a:blip r:embed="rId3"/>
        <a:srcRect l="15484" t="52674" r="75542" b="44916"/>
        <a:stretch>
          <a:fillRect/>
        </a:stretch>
      </xdr:blipFill>
      <xdr:spPr>
        <a:xfrm>
          <a:off x="8867775" y="5257800"/>
          <a:ext cx="554990" cy="21082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0.05013</cdr:x>
      <cdr:y>0.05668</cdr:y>
    </cdr:from>
    <cdr:to>
      <cdr:x>1</cdr:x>
      <cdr:y>0.05736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47675" y="133350"/>
          <a:ext cx="7038975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/>
        <a:lstStyle/>
        <a:p>
          <a:endParaRPr lang="zh-CN"/>
        </a:p>
      </cdr:txBody>
    </cdr:sp>
  </cdr:relSizeAnchor>
  <cdr:relSizeAnchor xmlns:cdr="http://schemas.openxmlformats.org/drawingml/2006/chartDrawing">
    <cdr:from>
      <cdr:x>0.05784</cdr:x>
      <cdr:y>0.46154</cdr:y>
    </cdr:from>
    <cdr:to>
      <cdr:x>0.99871</cdr:x>
      <cdr:y>0.46964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28625" y="1085850"/>
          <a:ext cx="6972300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/>
        <a:lstStyle/>
        <a:p>
          <a:endParaRPr lang="zh-CN"/>
        </a:p>
      </cdr:txBody>
    </cdr:sp>
  </cdr:relSizeAnchor>
  <cdr:relSizeAnchor xmlns:cdr="http://schemas.openxmlformats.org/drawingml/2006/chartDrawing">
    <cdr:from>
      <cdr:x>0.06041</cdr:x>
      <cdr:y>0.81377</cdr:y>
    </cdr:from>
    <cdr:to>
      <cdr:x>0.991</cdr:x>
      <cdr:y>0.82186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447675" y="1914525"/>
          <a:ext cx="6896100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/>
        <a:lstStyle/>
        <a:p>
          <a:endParaRPr lang="zh-CN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0.08269</cdr:x>
      <cdr:y>0.06324</cdr:y>
    </cdr:from>
    <cdr:to>
      <cdr:x>1</cdr:x>
      <cdr:y>0.0639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714375" y="152400"/>
          <a:ext cx="676275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/>
        <a:lstStyle/>
        <a:p>
          <a:endParaRPr lang="zh-CN"/>
        </a:p>
      </cdr:txBody>
    </cdr:sp>
  </cdr:relSizeAnchor>
  <cdr:relSizeAnchor xmlns:cdr="http://schemas.openxmlformats.org/drawingml/2006/chartDrawing">
    <cdr:from>
      <cdr:x>0.09302</cdr:x>
      <cdr:y>0.41502</cdr:y>
    </cdr:from>
    <cdr:to>
      <cdr:x>1</cdr:x>
      <cdr:y>0.41897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733425" y="1000125"/>
          <a:ext cx="668655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/>
        <a:lstStyle/>
        <a:p>
          <a:endParaRPr lang="zh-CN"/>
        </a:p>
      </cdr:txBody>
    </cdr:sp>
  </cdr:relSizeAnchor>
  <cdr:relSizeAnchor xmlns:cdr="http://schemas.openxmlformats.org/drawingml/2006/chartDrawing">
    <cdr:from>
      <cdr:x>0.04651</cdr:x>
      <cdr:y>0.71542</cdr:y>
    </cdr:from>
    <cdr:to>
      <cdr:x>1</cdr:x>
      <cdr:y>0.71937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733425" y="1724025"/>
          <a:ext cx="702945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/>
        <a:lstStyle/>
        <a:p>
          <a:endParaRPr lang="zh-CN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abSelected="1" topLeftCell="A6" workbookViewId="0">
      <selection activeCell="J10" sqref="J10"/>
    </sheetView>
  </sheetViews>
  <sheetFormatPr defaultColWidth="9" defaultRowHeight="15"/>
  <cols>
    <col min="1" max="1" width="10" style="1" customWidth="1"/>
    <col min="2" max="2" width="10.25" style="1" customWidth="1"/>
    <col min="3" max="3" width="7.875" style="1" customWidth="1"/>
    <col min="4" max="4" width="10" style="1" customWidth="1"/>
    <col min="5" max="8" width="7.875" style="1" customWidth="1"/>
    <col min="9" max="9" width="7" style="1" customWidth="1"/>
    <col min="10" max="16384" width="9" style="1"/>
  </cols>
  <sheetData>
    <row r="1" ht="21" spans="1:1">
      <c r="A1" s="9" t="s">
        <v>0</v>
      </c>
    </row>
    <row r="2" ht="21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ht="14.25" customHeight="1" spans="1:9">
      <c r="A3" s="10"/>
      <c r="B3" s="12"/>
      <c r="C3" s="12"/>
      <c r="D3" s="12"/>
      <c r="E3" s="12"/>
      <c r="F3" s="13"/>
      <c r="G3" s="14"/>
      <c r="H3" s="14"/>
      <c r="I3" s="12"/>
    </row>
    <row r="4" ht="24" customHeight="1" spans="1:9">
      <c r="A4" s="15" t="s">
        <v>2</v>
      </c>
      <c r="B4" s="15"/>
      <c r="C4" s="15"/>
      <c r="D4" s="15"/>
      <c r="E4" s="15"/>
      <c r="F4" s="16"/>
      <c r="G4" s="16"/>
      <c r="H4" s="16"/>
      <c r="I4" s="16"/>
    </row>
    <row r="5" ht="24" customHeight="1" spans="1:9">
      <c r="A5" s="17" t="s">
        <v>3</v>
      </c>
      <c r="B5" s="15"/>
      <c r="C5" s="15"/>
      <c r="D5" s="15"/>
      <c r="E5" s="15"/>
      <c r="F5" s="15"/>
      <c r="G5" s="15"/>
      <c r="H5" s="15"/>
      <c r="I5" s="15"/>
    </row>
    <row r="6" ht="24" customHeight="1" spans="1:9">
      <c r="A6" s="15" t="s">
        <v>4</v>
      </c>
      <c r="B6" s="15"/>
      <c r="C6" s="15"/>
      <c r="D6" s="15"/>
      <c r="E6" s="15"/>
      <c r="F6" s="15"/>
      <c r="G6" s="15"/>
      <c r="H6" s="15"/>
      <c r="I6" s="15"/>
    </row>
    <row r="7" ht="32.25" customHeight="1" spans="1:9">
      <c r="A7" s="18" t="s">
        <v>5</v>
      </c>
      <c r="B7" s="19"/>
      <c r="C7" s="19"/>
      <c r="D7" s="19" t="s">
        <v>6</v>
      </c>
      <c r="F7" s="19">
        <v>500</v>
      </c>
      <c r="G7" s="19"/>
      <c r="H7" s="16"/>
      <c r="I7" s="16"/>
    </row>
    <row r="8" ht="23.25" customHeight="1" spans="1:9">
      <c r="A8" s="20" t="s">
        <v>7</v>
      </c>
      <c r="B8" s="21" t="s">
        <v>8</v>
      </c>
      <c r="C8" s="22" t="s">
        <v>9</v>
      </c>
      <c r="D8" s="21"/>
      <c r="E8" s="21"/>
      <c r="F8" s="21"/>
      <c r="G8" s="21"/>
      <c r="H8" s="23"/>
      <c r="I8" s="67" t="s">
        <v>10</v>
      </c>
    </row>
    <row r="9" ht="21.95" customHeight="1" spans="1:9">
      <c r="A9" s="24"/>
      <c r="B9" s="25" t="s">
        <v>11</v>
      </c>
      <c r="C9" s="26" t="s">
        <v>12</v>
      </c>
      <c r="D9" s="26" t="s">
        <v>13</v>
      </c>
      <c r="E9" s="26" t="s">
        <v>14</v>
      </c>
      <c r="F9" s="26" t="s">
        <v>15</v>
      </c>
      <c r="G9" s="26" t="s">
        <v>16</v>
      </c>
      <c r="H9" s="27"/>
      <c r="I9" s="68"/>
    </row>
    <row r="10" s="8" customFormat="1" ht="21.95" customHeight="1" spans="1:9">
      <c r="A10" s="28">
        <v>1</v>
      </c>
      <c r="B10" s="29" t="s">
        <v>17</v>
      </c>
      <c r="C10" s="30">
        <v>500.1</v>
      </c>
      <c r="D10" s="30">
        <v>500.4</v>
      </c>
      <c r="E10" s="30">
        <v>500.5</v>
      </c>
      <c r="F10" s="30">
        <v>500.6</v>
      </c>
      <c r="G10" s="30">
        <v>500.7</v>
      </c>
      <c r="H10" s="31">
        <f>SUM(C10:G10)/5</f>
        <v>500.46</v>
      </c>
      <c r="I10" s="69">
        <f>MAX(C10:G10)-MIN(C10:G10)</f>
        <v>0.599999999999966</v>
      </c>
    </row>
    <row r="11" s="8" customFormat="1" ht="21.95" customHeight="1" spans="1:9">
      <c r="A11" s="28">
        <v>2</v>
      </c>
      <c r="B11" s="29" t="s">
        <v>18</v>
      </c>
      <c r="C11" s="30">
        <v>500.2</v>
      </c>
      <c r="D11" s="30">
        <v>500.3</v>
      </c>
      <c r="E11" s="30">
        <v>500.8</v>
      </c>
      <c r="F11" s="30">
        <v>500.9</v>
      </c>
      <c r="G11" s="30">
        <v>500.1</v>
      </c>
      <c r="H11" s="31">
        <f>SUM(C11:G11)/5</f>
        <v>500.46</v>
      </c>
      <c r="I11" s="69">
        <f t="shared" ref="I11:I24" si="0">MAX(C11:G11)-MIN(C11:G11)</f>
        <v>0.799999999999955</v>
      </c>
    </row>
    <row r="12" s="8" customFormat="1" ht="21.95" customHeight="1" spans="1:9">
      <c r="A12" s="28">
        <v>3</v>
      </c>
      <c r="B12" s="29" t="s">
        <v>19</v>
      </c>
      <c r="C12" s="30">
        <v>500.2</v>
      </c>
      <c r="D12" s="30">
        <v>500.3</v>
      </c>
      <c r="E12" s="30">
        <v>500.3</v>
      </c>
      <c r="F12" s="30">
        <v>500.4</v>
      </c>
      <c r="G12" s="30">
        <v>500.4</v>
      </c>
      <c r="H12" s="31">
        <f t="shared" ref="H12:H24" si="1">SUM(C12:G12)/5</f>
        <v>500.32</v>
      </c>
      <c r="I12" s="69">
        <f t="shared" si="0"/>
        <v>0.199999999999989</v>
      </c>
    </row>
    <row r="13" s="8" customFormat="1" ht="21.95" customHeight="1" spans="1:9">
      <c r="A13" s="28">
        <v>4</v>
      </c>
      <c r="B13" s="29" t="s">
        <v>20</v>
      </c>
      <c r="C13" s="30">
        <v>500.1</v>
      </c>
      <c r="D13" s="30">
        <v>500.9</v>
      </c>
      <c r="E13" s="30">
        <v>500.7</v>
      </c>
      <c r="F13" s="30">
        <v>500.3</v>
      </c>
      <c r="G13" s="30">
        <v>500.3</v>
      </c>
      <c r="H13" s="31">
        <f t="shared" si="1"/>
        <v>500.46</v>
      </c>
      <c r="I13" s="69">
        <f t="shared" si="0"/>
        <v>0.799999999999955</v>
      </c>
    </row>
    <row r="14" s="8" customFormat="1" ht="21.95" customHeight="1" spans="1:9">
      <c r="A14" s="32">
        <v>5</v>
      </c>
      <c r="B14" s="33" t="s">
        <v>21</v>
      </c>
      <c r="C14" s="30">
        <v>500.4</v>
      </c>
      <c r="D14" s="30">
        <v>500.3</v>
      </c>
      <c r="E14" s="30">
        <v>500.6</v>
      </c>
      <c r="F14" s="30">
        <v>500.7</v>
      </c>
      <c r="G14" s="30">
        <v>500.5</v>
      </c>
      <c r="H14" s="31">
        <f t="shared" si="1"/>
        <v>500.5</v>
      </c>
      <c r="I14" s="69">
        <f t="shared" si="0"/>
        <v>0.399999999999977</v>
      </c>
    </row>
    <row r="15" s="8" customFormat="1" ht="21.95" customHeight="1" spans="1:9">
      <c r="A15" s="32">
        <v>6</v>
      </c>
      <c r="B15" s="33" t="s">
        <v>22</v>
      </c>
      <c r="C15" s="30">
        <v>500.2</v>
      </c>
      <c r="D15" s="30">
        <v>500.2</v>
      </c>
      <c r="E15" s="30">
        <v>500.4</v>
      </c>
      <c r="F15" s="30">
        <v>500.9</v>
      </c>
      <c r="G15" s="30">
        <v>500.1</v>
      </c>
      <c r="H15" s="31">
        <f t="shared" si="1"/>
        <v>500.36</v>
      </c>
      <c r="I15" s="69">
        <f t="shared" si="0"/>
        <v>0.799999999999955</v>
      </c>
    </row>
    <row r="16" s="8" customFormat="1" ht="21.95" customHeight="1" spans="1:9">
      <c r="A16" s="32">
        <v>7</v>
      </c>
      <c r="B16" s="33" t="s">
        <v>23</v>
      </c>
      <c r="C16" s="30">
        <v>500.9</v>
      </c>
      <c r="D16" s="30">
        <v>500.8</v>
      </c>
      <c r="E16" s="30">
        <v>500.7</v>
      </c>
      <c r="F16" s="30">
        <v>500.3</v>
      </c>
      <c r="G16" s="30">
        <v>500.4</v>
      </c>
      <c r="H16" s="31">
        <f t="shared" si="1"/>
        <v>500.62</v>
      </c>
      <c r="I16" s="69">
        <f t="shared" si="0"/>
        <v>0.599999999999966</v>
      </c>
    </row>
    <row r="17" s="8" customFormat="1" ht="21.95" customHeight="1" spans="1:9">
      <c r="A17" s="32">
        <v>8</v>
      </c>
      <c r="B17" s="33" t="s">
        <v>24</v>
      </c>
      <c r="C17" s="30">
        <v>500.2</v>
      </c>
      <c r="D17" s="30">
        <v>500.3</v>
      </c>
      <c r="E17" s="30">
        <v>500.6</v>
      </c>
      <c r="F17" s="30">
        <v>500.6</v>
      </c>
      <c r="G17" s="30">
        <v>500.5</v>
      </c>
      <c r="H17" s="31">
        <f t="shared" si="1"/>
        <v>500.44</v>
      </c>
      <c r="I17" s="69">
        <f t="shared" si="0"/>
        <v>0.400000000000034</v>
      </c>
    </row>
    <row r="18" s="8" customFormat="1" ht="21.95" customHeight="1" spans="1:9">
      <c r="A18" s="32">
        <v>9</v>
      </c>
      <c r="B18" s="33" t="s">
        <v>25</v>
      </c>
      <c r="C18" s="30">
        <v>500.1</v>
      </c>
      <c r="D18" s="30">
        <v>500.4</v>
      </c>
      <c r="E18" s="30">
        <v>500.9</v>
      </c>
      <c r="F18" s="30">
        <v>500.2</v>
      </c>
      <c r="G18" s="30">
        <v>500.3</v>
      </c>
      <c r="H18" s="31">
        <f t="shared" si="1"/>
        <v>500.38</v>
      </c>
      <c r="I18" s="69">
        <f t="shared" si="0"/>
        <v>0.799999999999955</v>
      </c>
    </row>
    <row r="19" s="8" customFormat="1" ht="21.95" customHeight="1" spans="1:9">
      <c r="A19" s="32">
        <v>10</v>
      </c>
      <c r="B19" s="33" t="s">
        <v>26</v>
      </c>
      <c r="C19" s="30">
        <v>500.2</v>
      </c>
      <c r="D19" s="30">
        <v>500.7</v>
      </c>
      <c r="E19" s="30">
        <v>500.4</v>
      </c>
      <c r="F19" s="30">
        <v>500.6</v>
      </c>
      <c r="G19" s="34">
        <v>500.3</v>
      </c>
      <c r="H19" s="31">
        <f t="shared" si="1"/>
        <v>500.44</v>
      </c>
      <c r="I19" s="69">
        <f t="shared" si="0"/>
        <v>0.5</v>
      </c>
    </row>
    <row r="20" s="8" customFormat="1" ht="21.95" customHeight="1" spans="1:9">
      <c r="A20" s="32"/>
      <c r="B20" s="33"/>
      <c r="C20" s="32"/>
      <c r="D20" s="32"/>
      <c r="E20" s="32"/>
      <c r="F20" s="32"/>
      <c r="G20" s="32"/>
      <c r="H20" s="35"/>
      <c r="I20" s="70"/>
    </row>
    <row r="21" s="8" customFormat="1" ht="21.95" customHeight="1" spans="1:9">
      <c r="A21" s="32"/>
      <c r="B21" s="33"/>
      <c r="C21" s="32"/>
      <c r="D21" s="32"/>
      <c r="E21" s="32"/>
      <c r="F21" s="32"/>
      <c r="G21" s="32"/>
      <c r="H21" s="35"/>
      <c r="I21" s="71"/>
    </row>
    <row r="22" s="8" customFormat="1" ht="21.95" customHeight="1" spans="1:9">
      <c r="A22" s="32"/>
      <c r="B22" s="33"/>
      <c r="C22" s="32"/>
      <c r="D22" s="32"/>
      <c r="E22" s="32"/>
      <c r="F22" s="32"/>
      <c r="G22" s="32"/>
      <c r="H22" s="35"/>
      <c r="I22" s="70"/>
    </row>
    <row r="23" s="8" customFormat="1" ht="21.95" customHeight="1" spans="1:9">
      <c r="A23" s="32"/>
      <c r="B23" s="33"/>
      <c r="C23" s="32"/>
      <c r="D23" s="32"/>
      <c r="E23" s="32"/>
      <c r="F23" s="32"/>
      <c r="G23" s="32"/>
      <c r="H23" s="35"/>
      <c r="I23" s="70"/>
    </row>
    <row r="24" s="8" customFormat="1" ht="21.95" customHeight="1" spans="1:9">
      <c r="A24" s="32"/>
      <c r="B24" s="33"/>
      <c r="C24" s="32"/>
      <c r="D24" s="32"/>
      <c r="E24" s="32"/>
      <c r="F24" s="32"/>
      <c r="G24" s="32"/>
      <c r="H24" s="35"/>
      <c r="I24" s="71"/>
    </row>
    <row r="25" s="8" customFormat="1" ht="21.95" customHeight="1" spans="1:9">
      <c r="A25" s="36"/>
      <c r="B25" s="37">
        <f>AVERAGE(H10:H19)</f>
        <v>500.444</v>
      </c>
      <c r="C25" s="38"/>
      <c r="D25" s="38"/>
      <c r="E25" s="38"/>
      <c r="F25" s="39"/>
      <c r="G25" s="40">
        <f>AVERAGE(I10:I19)</f>
        <v>0.589999999999975</v>
      </c>
      <c r="H25" s="41"/>
      <c r="I25" s="72"/>
    </row>
    <row r="26" s="8" customFormat="1" ht="29.25" customHeight="1" spans="1:9">
      <c r="A26" s="42" t="s">
        <v>27</v>
      </c>
      <c r="B26" s="43"/>
      <c r="C26" s="44" t="s">
        <v>28</v>
      </c>
      <c r="D26" s="45">
        <v>0.577</v>
      </c>
      <c r="E26" s="44" t="s">
        <v>29</v>
      </c>
      <c r="F26" s="45">
        <v>2.115</v>
      </c>
      <c r="G26" s="44" t="s">
        <v>30</v>
      </c>
      <c r="H26" s="45">
        <v>0</v>
      </c>
      <c r="I26" s="73"/>
    </row>
    <row r="27" ht="37.5" customHeight="1" spans="1:9">
      <c r="A27" s="46"/>
      <c r="B27" s="47" t="s">
        <v>31</v>
      </c>
      <c r="C27" s="48"/>
      <c r="D27" s="8"/>
      <c r="E27" s="8"/>
      <c r="F27" s="8"/>
      <c r="G27" s="8"/>
      <c r="H27" s="8"/>
      <c r="I27" s="8"/>
    </row>
    <row r="28" ht="23.25" customHeight="1" spans="1:9">
      <c r="A28" s="49" t="s">
        <v>32</v>
      </c>
      <c r="B28" s="50" t="s">
        <v>33</v>
      </c>
      <c r="C28" s="51"/>
      <c r="D28" s="40">
        <f>SUM(B25)</f>
        <v>500.444</v>
      </c>
      <c r="E28" s="52" t="s">
        <v>34</v>
      </c>
      <c r="F28" s="8"/>
      <c r="G28" s="8"/>
      <c r="H28" s="8"/>
      <c r="I28" s="8"/>
    </row>
    <row r="29" ht="36.75" customHeight="1" spans="1:9">
      <c r="A29" s="49" t="s">
        <v>35</v>
      </c>
      <c r="B29" s="50" t="s">
        <v>36</v>
      </c>
      <c r="C29" s="51"/>
      <c r="D29" s="53">
        <f>SUM(D28+D26*G25)</f>
        <v>500.78443</v>
      </c>
      <c r="E29" s="52" t="s">
        <v>34</v>
      </c>
      <c r="F29" s="54"/>
      <c r="G29" s="54"/>
      <c r="H29" s="55"/>
      <c r="I29" s="55"/>
    </row>
    <row r="30" ht="27" customHeight="1" spans="1:9">
      <c r="A30" s="49" t="s">
        <v>37</v>
      </c>
      <c r="B30" s="50" t="s">
        <v>38</v>
      </c>
      <c r="D30" s="53">
        <f>SUM(B25-D26*G25)</f>
        <v>500.10357</v>
      </c>
      <c r="E30" s="52" t="s">
        <v>34</v>
      </c>
      <c r="F30" s="56"/>
      <c r="G30" s="56"/>
      <c r="H30" s="56"/>
      <c r="I30" s="8"/>
    </row>
    <row r="31" ht="39.75" customHeight="1" spans="1:9">
      <c r="A31" s="57" t="s">
        <v>10</v>
      </c>
      <c r="B31" s="58" t="s">
        <v>31</v>
      </c>
      <c r="D31" s="59"/>
      <c r="E31" s="8"/>
      <c r="F31" s="8"/>
      <c r="G31" s="8"/>
      <c r="H31" s="8"/>
      <c r="I31" s="8"/>
    </row>
    <row r="32" ht="25.5" customHeight="1" spans="1:9">
      <c r="A32" s="60" t="s">
        <v>39</v>
      </c>
      <c r="B32" s="61" t="s">
        <v>40</v>
      </c>
      <c r="D32" s="59">
        <f>SUM(G25)</f>
        <v>0.589999999999975</v>
      </c>
      <c r="E32" s="52" t="s">
        <v>34</v>
      </c>
      <c r="F32" s="8"/>
      <c r="G32" s="8"/>
      <c r="H32" s="8"/>
      <c r="I32" s="8"/>
    </row>
    <row r="33" ht="30.75" customHeight="1" spans="1:9">
      <c r="A33" s="49" t="s">
        <v>35</v>
      </c>
      <c r="B33" s="50" t="s">
        <v>36</v>
      </c>
      <c r="D33" s="59">
        <f>SUM(F26*G25)</f>
        <v>1.24784999999995</v>
      </c>
      <c r="E33" s="52" t="s">
        <v>34</v>
      </c>
      <c r="F33" s="62"/>
      <c r="G33" s="8"/>
      <c r="H33" s="55"/>
      <c r="I33" s="55"/>
    </row>
    <row r="34" ht="29.25" customHeight="1" spans="1:9">
      <c r="A34" s="49" t="s">
        <v>37</v>
      </c>
      <c r="B34" s="50" t="s">
        <v>38</v>
      </c>
      <c r="D34" s="63">
        <f>SUM(H26*G25)</f>
        <v>0</v>
      </c>
      <c r="E34" s="52" t="s">
        <v>34</v>
      </c>
      <c r="F34" s="8"/>
      <c r="G34" s="8"/>
      <c r="H34" s="55"/>
      <c r="I34" s="55"/>
    </row>
    <row r="35" ht="48" customHeight="1" spans="1:9">
      <c r="A35" s="64" t="s">
        <v>41</v>
      </c>
      <c r="B35" s="63"/>
      <c r="C35" s="63"/>
      <c r="D35" s="63"/>
      <c r="E35" s="63"/>
      <c r="F35" s="63"/>
      <c r="G35" s="63"/>
      <c r="H35" s="63"/>
      <c r="I35" s="63"/>
    </row>
    <row r="36" ht="46.5" customHeight="1" spans="1:9">
      <c r="A36" s="65" t="s">
        <v>42</v>
      </c>
      <c r="B36" s="65"/>
      <c r="C36" s="65"/>
      <c r="D36" s="65"/>
      <c r="E36" s="65"/>
      <c r="F36" s="65"/>
      <c r="G36" s="65"/>
      <c r="H36" s="65"/>
      <c r="I36" s="65"/>
    </row>
    <row r="37" ht="49.5" customHeight="1" spans="2:9">
      <c r="B37" s="66" t="s">
        <v>43</v>
      </c>
      <c r="C37" s="66"/>
      <c r="D37" s="66"/>
      <c r="E37" s="66"/>
      <c r="F37" s="66"/>
      <c r="G37" s="66"/>
      <c r="H37" s="66"/>
      <c r="I37" s="66"/>
    </row>
  </sheetData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7</xdr:row>
                <xdr:rowOff>85725</xdr:rowOff>
              </from>
              <to>
                <xdr:col>7</xdr:col>
                <xdr:colOff>447675</xdr:colOff>
                <xdr:row>8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0</xdr:rowOff>
              </from>
              <to>
                <xdr:col>2</xdr:col>
                <xdr:colOff>390525</xdr:colOff>
                <xdr:row>28</xdr:row>
                <xdr:rowOff>9525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28</xdr:row>
                <xdr:rowOff>0</xdr:rowOff>
              </from>
              <to>
                <xdr:col>3</xdr:col>
                <xdr:colOff>28575</xdr:colOff>
                <xdr:row>28</xdr:row>
                <xdr:rowOff>361950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29</xdr:row>
                <xdr:rowOff>0</xdr:rowOff>
              </from>
              <to>
                <xdr:col>3</xdr:col>
                <xdr:colOff>28575</xdr:colOff>
                <xdr:row>29</xdr:row>
                <xdr:rowOff>304800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0</xdr:rowOff>
              </from>
              <to>
                <xdr:col>2</xdr:col>
                <xdr:colOff>428625</xdr:colOff>
                <xdr:row>32</xdr:row>
                <xdr:rowOff>276225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0</xdr:rowOff>
              </from>
              <to>
                <xdr:col>2</xdr:col>
                <xdr:colOff>561975</xdr:colOff>
                <xdr:row>33</xdr:row>
                <xdr:rowOff>295275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8"/>
  <sheetViews>
    <sheetView topLeftCell="A17" workbookViewId="0">
      <selection activeCell="N25" sqref="N25"/>
    </sheetView>
  </sheetViews>
  <sheetFormatPr defaultColWidth="9" defaultRowHeight="15"/>
  <cols>
    <col min="12" max="12" width="6.25" customWidth="1"/>
    <col min="13" max="13" width="11.125" customWidth="1"/>
  </cols>
  <sheetData>
    <row r="1" ht="27.75" customHeight="1" spans="1:13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4"/>
      <c r="B3" s="4"/>
      <c r="C3" s="4"/>
      <c r="D3" s="4"/>
      <c r="E3" s="5" t="s">
        <v>46</v>
      </c>
      <c r="F3" s="5"/>
      <c r="G3" s="5"/>
      <c r="H3" s="5"/>
      <c r="I3" s="5"/>
      <c r="J3" s="4"/>
      <c r="K3" s="4"/>
      <c r="L3" s="4"/>
      <c r="M3" s="4"/>
    </row>
    <row r="5" spans="13:13">
      <c r="M5" s="1" t="s">
        <v>47</v>
      </c>
    </row>
    <row r="7" spans="13:13">
      <c r="M7" s="1"/>
    </row>
    <row r="9" spans="13:13">
      <c r="M9" t="s">
        <v>48</v>
      </c>
    </row>
    <row r="14" spans="13:13">
      <c r="M14" s="1" t="s">
        <v>49</v>
      </c>
    </row>
    <row r="17" ht="24" customHeight="1" spans="5:13">
      <c r="E17" s="5" t="s">
        <v>50</v>
      </c>
      <c r="F17" s="6"/>
      <c r="G17" s="6"/>
      <c r="H17" s="6"/>
      <c r="I17" s="6"/>
      <c r="M17" s="1"/>
    </row>
    <row r="18" ht="22.5" customHeight="1" spans="13:13">
      <c r="M18" s="1" t="s">
        <v>51</v>
      </c>
    </row>
    <row r="23" spans="13:13">
      <c r="M23" s="7" t="s">
        <v>52</v>
      </c>
    </row>
    <row r="26" spans="13:13">
      <c r="M26" s="1"/>
    </row>
    <row r="28" spans="13:13">
      <c r="M28" s="1" t="s">
        <v>53</v>
      </c>
    </row>
  </sheetData>
  <mergeCells count="4">
    <mergeCell ref="A1:M1"/>
    <mergeCell ref="A2:M2"/>
    <mergeCell ref="E3:I3"/>
    <mergeCell ref="E17:I17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1B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yingjie</cp:lastModifiedBy>
  <dcterms:created xsi:type="dcterms:W3CDTF">1996-12-17T01:32:00Z</dcterms:created>
  <cp:lastPrinted>2016-12-23T02:51:00Z</cp:lastPrinted>
  <dcterms:modified xsi:type="dcterms:W3CDTF">2021-11-14T03:13:10Z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55D783BF73B0437E91B6B84906A89253</vt:lpwstr>
  </property>
</Properties>
</file>