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042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6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B29" l="1"/>
  <c r="D32" s="1"/>
  <c r="D33" s="1"/>
  <c r="G29"/>
  <c r="D38" s="1"/>
  <c r="D34" l="1"/>
  <c r="D36"/>
  <c r="D37"/>
</calcChain>
</file>

<file path=xl/sharedStrings.xml><?xml version="1.0" encoding="utf-8"?>
<sst xmlns="http://schemas.openxmlformats.org/spreadsheetml/2006/main" count="72" uniqueCount="60">
  <si>
    <t>江苏盛日机械设备制造有限公司</t>
  </si>
  <si>
    <r>
      <t>测量过程名称：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钢板硬度检验测量过程</t>
    </r>
    <r>
      <rPr>
        <sz val="12"/>
        <rFont val="Times New Roman"/>
        <family val="1"/>
      </rPr>
      <t xml:space="preserve"> </t>
    </r>
  </si>
  <si>
    <r>
      <rPr>
        <sz val="12"/>
        <rFont val="宋体"/>
        <charset val="134"/>
      </rPr>
      <t>测量仪器：洛氏硬度计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测量范围</t>
    </r>
    <r>
      <rPr>
        <sz val="12"/>
        <rFont val="宋体"/>
        <charset val="134"/>
      </rPr>
      <t>（20-70）HRC</t>
    </r>
    <r>
      <rPr>
        <sz val="12"/>
        <rFont val="宋体"/>
        <charset val="134"/>
      </rPr>
      <t xml:space="preserve">， 最大允许误差是±1.5HRC  </t>
    </r>
  </si>
  <si>
    <t>序号</t>
  </si>
  <si>
    <t>核查</t>
  </si>
  <si>
    <r>
      <rPr>
        <sz val="12"/>
        <rFont val="宋体"/>
        <charset val="134"/>
      </rPr>
      <t>观察记录（HRC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</si>
  <si>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</si>
  <si>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</si>
  <si>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</si>
  <si>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</si>
  <si>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</si>
  <si>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</si>
  <si>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</si>
  <si>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2021.6.10</t>
  </si>
  <si>
    <t>2021.6.20</t>
  </si>
  <si>
    <t>2021.6.30</t>
  </si>
  <si>
    <t>2021.7.10</t>
  </si>
  <si>
    <t xml:space="preserve">                  </t>
  </si>
  <si>
    <t xml:space="preserve">                          </t>
  </si>
  <si>
    <t>2021.7.20</t>
  </si>
  <si>
    <t>2021.7.30</t>
  </si>
  <si>
    <t>2021.8.10</t>
  </si>
  <si>
    <t xml:space="preserve">                        </t>
  </si>
  <si>
    <t>2021.8.20</t>
  </si>
  <si>
    <t>2021.8.30</t>
  </si>
  <si>
    <t>2021.9.10</t>
  </si>
  <si>
    <t>2021.9.20</t>
  </si>
  <si>
    <t>2021.9.30</t>
  </si>
  <si>
    <t>2021.10.10</t>
  </si>
  <si>
    <t>2021.10.20</t>
  </si>
  <si>
    <t>2021.10.30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</si>
  <si>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</si>
  <si>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</si>
  <si>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</si>
  <si>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</si>
  <si>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</si>
  <si>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</si>
  <si>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</si>
  <si>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HRC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</si>
  <si>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</si>
  <si>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</si>
  <si>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</si>
  <si>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</si>
  <si>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</si>
  <si>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</si>
  <si>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</si>
  <si>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</si>
  <si>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r>
      <rPr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charset val="134"/>
      </rPr>
      <t>洛氏硬度计控制图</t>
    </r>
  </si>
  <si>
    <t>均值控制图</t>
  </si>
  <si>
    <t>极差控制图</t>
  </si>
  <si>
    <t>UCL=0.75</t>
  </si>
  <si>
    <t>CL=0.35</t>
  </si>
  <si>
    <t>LCL=0</t>
  </si>
  <si>
    <t>HP295钢板硬度检测测量过程监视统计记录表</t>
    <phoneticPr fontId="16" type="noConversion"/>
  </si>
  <si>
    <r>
      <t>被测参数：硬度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测量要求：（58-65）HRC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，</t>
    </r>
    <phoneticPr fontId="16" type="noConversion"/>
  </si>
  <si>
    <t>UCL=50.37</t>
    <phoneticPr fontId="16" type="noConversion"/>
  </si>
  <si>
    <t>CL=50.17</t>
    <phoneticPr fontId="16" type="noConversion"/>
  </si>
  <si>
    <t>LCL=49.96</t>
    <phoneticPr fontId="16" type="noConversion"/>
  </si>
  <si>
    <t xml:space="preserve">    均值、极差控制图状态正常，测量过程未出现非正常变异，能满足生产工艺要求。</t>
    <phoneticPr fontId="16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</si>
  <si>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family val="1"/>
      </rPr>
      <t xml:space="preserve"> 50HRC       </t>
    </r>
    <phoneticPr fontId="16" type="noConversion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</si>
</sst>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0_ "/>
    <numFmt numFmtId="178" formatCode="0.0_ "/>
    <numFmt numFmtId="179" formatCode="0.000_ "/>
    <numFmt numFmtId="180" formatCode="0.0000_ "/>
    <numFmt numFmtId="181" formatCode="0.00_);[Red]\(0.00\)"/>
  </numFmts>
  <fonts count="19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8"/>
      <name val="宋体"/>
      <charset val="134"/>
    </font>
    <font>
      <sz val="14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8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5" fillId="0" borderId="0" xfId="0" applyFont="1" applyBorder="1"/>
    <xf numFmtId="181" fontId="0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9" fontId="8" fillId="0" borderId="0" xfId="0" applyNumberFormat="1" applyFont="1" applyBorder="1" applyAlignment="1">
      <alignment horizontal="center" wrapText="1"/>
    </xf>
    <xf numFmtId="179" fontId="8" fillId="0" borderId="0" xfId="0" applyNumberFormat="1" applyFont="1" applyBorder="1" applyAlignment="1">
      <alignment horizontal="center" vertical="top" wrapText="1"/>
    </xf>
    <xf numFmtId="178" fontId="8" fillId="0" borderId="2" xfId="0" applyNumberFormat="1" applyFont="1" applyBorder="1" applyAlignment="1">
      <alignment horizontal="center" wrapText="1"/>
    </xf>
    <xf numFmtId="178" fontId="8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18" fillId="0" borderId="0" xfId="0" applyFont="1" applyAlignment="1">
      <alignment horizontal="left" vertical="center" indent="1"/>
    </xf>
    <xf numFmtId="0" fontId="18" fillId="0" borderId="0" xfId="0" applyFont="1" applyBorder="1"/>
    <xf numFmtId="0" fontId="18" fillId="0" borderId="0" xfId="0" applyFont="1"/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lineChart>
        <c:grouping val="standard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0.00_ </c:formatCode>
                <c:ptCount val="15"/>
                <c:pt idx="0">
                  <c:v>0.29999999999999716</c:v>
                </c:pt>
                <c:pt idx="1">
                  <c:v>0.39999999999999858</c:v>
                </c:pt>
                <c:pt idx="2">
                  <c:v>0.29999999999999716</c:v>
                </c:pt>
                <c:pt idx="3">
                  <c:v>0.29999999999999716</c:v>
                </c:pt>
                <c:pt idx="4">
                  <c:v>0.39999999999999858</c:v>
                </c:pt>
                <c:pt idx="5">
                  <c:v>0.39999999999999858</c:v>
                </c:pt>
                <c:pt idx="6">
                  <c:v>0.29999999999999716</c:v>
                </c:pt>
                <c:pt idx="7">
                  <c:v>0.39999999999999858</c:v>
                </c:pt>
                <c:pt idx="8">
                  <c:v>0.29999999999999716</c:v>
                </c:pt>
                <c:pt idx="9">
                  <c:v>0.39999999999999858</c:v>
                </c:pt>
                <c:pt idx="10">
                  <c:v>0.39999999999999858</c:v>
                </c:pt>
                <c:pt idx="11">
                  <c:v>0.29999999999999716</c:v>
                </c:pt>
                <c:pt idx="12">
                  <c:v>0.39999999999999858</c:v>
                </c:pt>
                <c:pt idx="13">
                  <c:v>0.29999999999999716</c:v>
                </c:pt>
                <c:pt idx="14">
                  <c:v>0.39999999999999858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8-4515-BD77-C3C08DE9664A}"/>
            </c:ext>
          </c:extLst>
        </c:ser>
        <c:dLbls/>
        <c:marker val="1"/>
        <c:axId val="240397696"/>
        <c:axId val="240411776"/>
      </c:lineChart>
      <c:catAx>
        <c:axId val="240397696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0411776"/>
        <c:crosses val="autoZero"/>
        <c:auto val="1"/>
        <c:lblAlgn val="ctr"/>
        <c:lblOffset val="100"/>
      </c:catAx>
      <c:valAx>
        <c:axId val="240411776"/>
        <c:scaling>
          <c:orientation val="minMax"/>
          <c:max val="0.8"/>
          <c:min val="0"/>
        </c:scaling>
        <c:axPos val="l"/>
        <c:majorGridlines/>
        <c:numFmt formatCode="0.00_ 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0397696"/>
        <c:crosses val="autoZero"/>
        <c:crossBetween val="between"/>
        <c:minorUnit val="8.0000000000000029E-2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>
        <c:manualLayout>
          <c:xMode val="edge"/>
          <c:yMode val="edge"/>
          <c:x val="0.44558784559667902"/>
          <c:y val="3.0250648228176302E-2"/>
        </c:manualLayout>
      </c:layout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>
        <c:manualLayout>
          <c:layoutTarget val="inner"/>
          <c:xMode val="edge"/>
          <c:yMode val="edge"/>
          <c:x val="6.7342968315731014E-2"/>
          <c:y val="0.22482638888888901"/>
          <c:w val="0.87568093385214008"/>
          <c:h val="0.63958333333333295"/>
        </c:manualLayout>
      </c:layout>
      <c:lineChart>
        <c:grouping val="stacke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'1A'!$H$9:$H$23</c:f>
              <c:numCache>
                <c:formatCode>0.00_ </c:formatCode>
                <c:ptCount val="15"/>
                <c:pt idx="0">
                  <c:v>50.14</c:v>
                </c:pt>
                <c:pt idx="1">
                  <c:v>50.2</c:v>
                </c:pt>
                <c:pt idx="2">
                  <c:v>50.120000000000005</c:v>
                </c:pt>
                <c:pt idx="3">
                  <c:v>50.14</c:v>
                </c:pt>
                <c:pt idx="4">
                  <c:v>50.12</c:v>
                </c:pt>
                <c:pt idx="5">
                  <c:v>50.22</c:v>
                </c:pt>
                <c:pt idx="6">
                  <c:v>50.14</c:v>
                </c:pt>
                <c:pt idx="7">
                  <c:v>50.2</c:v>
                </c:pt>
                <c:pt idx="8">
                  <c:v>50.12</c:v>
                </c:pt>
                <c:pt idx="9">
                  <c:v>50.2</c:v>
                </c:pt>
                <c:pt idx="10">
                  <c:v>50.22</c:v>
                </c:pt>
                <c:pt idx="11">
                  <c:v>50.14</c:v>
                </c:pt>
                <c:pt idx="12">
                  <c:v>50.18</c:v>
                </c:pt>
                <c:pt idx="13">
                  <c:v>50.16</c:v>
                </c:pt>
                <c:pt idx="14">
                  <c:v>50.2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3-4117-A003-55DE2EC96B8A}"/>
            </c:ext>
          </c:extLst>
        </c:ser>
        <c:dLbls/>
        <c:marker val="1"/>
        <c:axId val="240444544"/>
        <c:axId val="240446080"/>
      </c:lineChart>
      <c:catAx>
        <c:axId val="24044454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0446080"/>
        <c:crosses val="autoZero"/>
        <c:auto val="1"/>
        <c:lblAlgn val="ctr"/>
        <c:lblOffset val="100"/>
      </c:catAx>
      <c:valAx>
        <c:axId val="240446080"/>
        <c:scaling>
          <c:orientation val="minMax"/>
          <c:max val="50.4000000000000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044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xmlns="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31565" y="81629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xmlns="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6075" y="108997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69850</xdr:colOff>
      <xdr:row>38</xdr:row>
      <xdr:rowOff>127000</xdr:rowOff>
    </xdr:from>
    <xdr:to>
      <xdr:col>7</xdr:col>
      <xdr:colOff>374650</xdr:colOff>
      <xdr:row>38</xdr:row>
      <xdr:rowOff>444500</xdr:rowOff>
    </xdr:to>
    <xdr:pic>
      <xdr:nvPicPr>
        <xdr:cNvPr id="6" name="图片 5" descr="周新风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4150" y="12033250"/>
          <a:ext cx="901700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247651</xdr:colOff>
      <xdr:row>20</xdr:row>
      <xdr:rowOff>25400</xdr:rowOff>
    </xdr:from>
    <xdr:to>
      <xdr:col>10</xdr:col>
      <xdr:colOff>603251</xdr:colOff>
      <xdr:row>20</xdr:row>
      <xdr:rowOff>25400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>
        <a:xfrm>
          <a:off x="933451" y="4464050"/>
          <a:ext cx="65278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225425</xdr:colOff>
      <xdr:row>23</xdr:row>
      <xdr:rowOff>184150</xdr:rowOff>
    </xdr:from>
    <xdr:to>
      <xdr:col>11</xdr:col>
      <xdr:colOff>69850</xdr:colOff>
      <xdr:row>24</xdr:row>
      <xdr:rowOff>12700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ShapeType="1"/>
        </xdr:cNvSpPr>
      </xdr:nvSpPr>
      <xdr:spPr>
        <a:xfrm>
          <a:off x="911225" y="5194300"/>
          <a:ext cx="6702425" cy="1905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219075</xdr:colOff>
      <xdr:row>27</xdr:row>
      <xdr:rowOff>139700</xdr:rowOff>
    </xdr:from>
    <xdr:to>
      <xdr:col>11</xdr:col>
      <xdr:colOff>63500</xdr:colOff>
      <xdr:row>27</xdr:row>
      <xdr:rowOff>142875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ShapeType="1"/>
        </xdr:cNvSpPr>
      </xdr:nvSpPr>
      <xdr:spPr>
        <a:xfrm flipV="1">
          <a:off x="904875" y="5911850"/>
          <a:ext cx="6702425" cy="317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544195</xdr:colOff>
      <xdr:row>3</xdr:row>
      <xdr:rowOff>57150</xdr:rowOff>
    </xdr:from>
    <xdr:to>
      <xdr:col>11</xdr:col>
      <xdr:colOff>189230</xdr:colOff>
      <xdr:row>15</xdr:row>
      <xdr:rowOff>89535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259715</xdr:colOff>
      <xdr:row>6</xdr:row>
      <xdr:rowOff>50799</xdr:rowOff>
    </xdr:from>
    <xdr:to>
      <xdr:col>11</xdr:col>
      <xdr:colOff>127000</xdr:colOff>
      <xdr:row>6</xdr:row>
      <xdr:rowOff>66674</xdr:rowOff>
    </xdr:to>
    <xdr:sp macro="" textlink="">
      <xdr:nvSpPr>
        <xdr:cNvPr id="20612" name="Line 132">
          <a:extLst>
            <a:ext uri="{FF2B5EF4-FFF2-40B4-BE49-F238E27FC236}">
              <a16:creationId xmlns:a16="http://schemas.microsoft.com/office/drawing/2014/main" xmlns="" id="{00000000-0008-0000-0100-000084500000}"/>
            </a:ext>
          </a:extLst>
        </xdr:cNvPr>
        <xdr:cNvSpPr>
          <a:spLocks noChangeShapeType="1"/>
        </xdr:cNvSpPr>
      </xdr:nvSpPr>
      <xdr:spPr>
        <a:xfrm flipV="1">
          <a:off x="945515" y="1663699"/>
          <a:ext cx="6725285" cy="1587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170815</xdr:colOff>
      <xdr:row>13</xdr:row>
      <xdr:rowOff>127000</xdr:rowOff>
    </xdr:from>
    <xdr:to>
      <xdr:col>11</xdr:col>
      <xdr:colOff>57150</xdr:colOff>
      <xdr:row>13</xdr:row>
      <xdr:rowOff>133350</xdr:rowOff>
    </xdr:to>
    <xdr:sp macro="" textlink="">
      <xdr:nvSpPr>
        <xdr:cNvPr id="20613" name="Line 133">
          <a:extLst>
            <a:ext uri="{FF2B5EF4-FFF2-40B4-BE49-F238E27FC236}">
              <a16:creationId xmlns:a16="http://schemas.microsoft.com/office/drawing/2014/main" xmlns="" id="{00000000-0008-0000-0100-000085500000}"/>
            </a:ext>
          </a:extLst>
        </xdr:cNvPr>
        <xdr:cNvSpPr>
          <a:spLocks noChangeShapeType="1"/>
        </xdr:cNvSpPr>
      </xdr:nvSpPr>
      <xdr:spPr>
        <a:xfrm>
          <a:off x="856615" y="3073400"/>
          <a:ext cx="6744335" cy="635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182245</xdr:colOff>
      <xdr:row>9</xdr:row>
      <xdr:rowOff>177800</xdr:rowOff>
    </xdr:from>
    <xdr:to>
      <xdr:col>10</xdr:col>
      <xdr:colOff>610235</xdr:colOff>
      <xdr:row>10</xdr:row>
      <xdr:rowOff>6985</xdr:rowOff>
    </xdr:to>
    <xdr:sp macro="" textlink="">
      <xdr:nvSpPr>
        <xdr:cNvPr id="20614" name="Line 134">
          <a:extLst>
            <a:ext uri="{FF2B5EF4-FFF2-40B4-BE49-F238E27FC236}">
              <a16:creationId xmlns:a16="http://schemas.microsoft.com/office/drawing/2014/main" xmlns="" id="{00000000-0008-0000-0100-000086500000}"/>
            </a:ext>
          </a:extLst>
        </xdr:cNvPr>
        <xdr:cNvSpPr>
          <a:spLocks noChangeShapeType="1"/>
        </xdr:cNvSpPr>
      </xdr:nvSpPr>
      <xdr:spPr>
        <a:xfrm>
          <a:off x="868045" y="2362200"/>
          <a:ext cx="6600190" cy="19685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 editAs="oneCell">
    <xdr:from>
      <xdr:col>6</xdr:col>
      <xdr:colOff>571500</xdr:colOff>
      <xdr:row>32</xdr:row>
      <xdr:rowOff>400050</xdr:rowOff>
    </xdr:from>
    <xdr:to>
      <xdr:col>8</xdr:col>
      <xdr:colOff>101600</xdr:colOff>
      <xdr:row>33</xdr:row>
      <xdr:rowOff>12700</xdr:rowOff>
    </xdr:to>
    <xdr:pic>
      <xdr:nvPicPr>
        <xdr:cNvPr id="12" name="图片 11" descr="周新风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86300" y="7632700"/>
          <a:ext cx="901700" cy="31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28" workbookViewId="0">
      <selection activeCell="G43" sqref="G43"/>
    </sheetView>
  </sheetViews>
  <sheetFormatPr defaultColWidth="9" defaultRowHeight="15"/>
  <cols>
    <col min="1" max="1" width="10" style="1" customWidth="1"/>
    <col min="2" max="2" width="10.1640625" style="1" customWidth="1"/>
    <col min="3" max="9" width="7.83203125" style="1" customWidth="1"/>
    <col min="10" max="16384" width="9" style="1"/>
  </cols>
  <sheetData>
    <row r="1" spans="1:12" ht="21.7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12" ht="29.25" customHeight="1">
      <c r="A2" s="63" t="s">
        <v>53</v>
      </c>
      <c r="B2" s="64"/>
      <c r="C2" s="64"/>
      <c r="D2" s="64"/>
      <c r="E2" s="64"/>
      <c r="F2" s="64"/>
      <c r="G2" s="64"/>
      <c r="H2" s="64"/>
      <c r="I2" s="64"/>
    </row>
    <row r="3" spans="1:12" ht="24" customHeight="1">
      <c r="A3" s="65" t="s">
        <v>1</v>
      </c>
      <c r="B3" s="65"/>
      <c r="C3" s="65"/>
      <c r="D3" s="65"/>
      <c r="E3" s="65"/>
      <c r="F3" s="66"/>
      <c r="G3" s="6"/>
      <c r="H3" s="6"/>
      <c r="I3" s="6"/>
    </row>
    <row r="4" spans="1:12" ht="24" customHeight="1">
      <c r="A4" s="67" t="s">
        <v>54</v>
      </c>
      <c r="B4" s="65"/>
      <c r="C4" s="65"/>
      <c r="D4" s="65"/>
      <c r="E4" s="65"/>
      <c r="F4" s="65"/>
      <c r="G4" s="65"/>
      <c r="H4" s="65"/>
      <c r="I4" s="65"/>
    </row>
    <row r="5" spans="1:12" ht="30.75" customHeight="1">
      <c r="A5" s="68" t="s">
        <v>2</v>
      </c>
      <c r="B5" s="65"/>
      <c r="C5" s="65"/>
      <c r="D5" s="65"/>
      <c r="E5" s="65"/>
      <c r="F5" s="65"/>
      <c r="G5" s="65"/>
      <c r="H5" s="65"/>
      <c r="I5" s="65"/>
    </row>
    <row r="6" spans="1:12" ht="24" customHeight="1">
      <c r="A6" s="46" t="s">
        <v>59</v>
      </c>
      <c r="B6" s="7"/>
      <c r="C6" s="7"/>
      <c r="D6" s="7"/>
      <c r="E6" s="7"/>
      <c r="F6" s="7"/>
      <c r="G6" s="7"/>
      <c r="H6" s="6"/>
      <c r="I6" s="6"/>
    </row>
    <row r="7" spans="1:12" ht="23.25" customHeight="1">
      <c r="A7" s="50" t="s">
        <v>3</v>
      </c>
      <c r="B7" s="8" t="s">
        <v>4</v>
      </c>
      <c r="C7" s="56" t="s">
        <v>5</v>
      </c>
      <c r="D7" s="56"/>
      <c r="E7" s="56"/>
      <c r="F7" s="56"/>
      <c r="G7" s="56"/>
      <c r="H7" s="52"/>
      <c r="I7" s="54" t="s">
        <v>6</v>
      </c>
    </row>
    <row r="8" spans="1:12" ht="22" customHeight="1">
      <c r="A8" s="51"/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53"/>
      <c r="I8" s="55"/>
    </row>
    <row r="9" spans="1:12" s="3" customFormat="1" ht="22" customHeight="1">
      <c r="A9" s="11">
        <v>1</v>
      </c>
      <c r="B9" s="12" t="s">
        <v>13</v>
      </c>
      <c r="C9" s="13">
        <v>50</v>
      </c>
      <c r="D9" s="13">
        <v>50.2</v>
      </c>
      <c r="E9" s="13">
        <v>50.1</v>
      </c>
      <c r="F9" s="13">
        <v>50.3</v>
      </c>
      <c r="G9" s="13">
        <v>50.1</v>
      </c>
      <c r="H9" s="14">
        <f>SUM(C9:G9)/5</f>
        <v>50.14</v>
      </c>
      <c r="I9" s="38">
        <f>MAX(C9:G9)-MIN(C9:G9)</f>
        <v>0.29999999999999716</v>
      </c>
      <c r="K9" s="39"/>
      <c r="L9" s="40"/>
    </row>
    <row r="10" spans="1:12" s="3" customFormat="1" ht="22" customHeight="1">
      <c r="A10" s="11">
        <v>2</v>
      </c>
      <c r="B10" s="12" t="s">
        <v>14</v>
      </c>
      <c r="C10" s="13">
        <v>50.1</v>
      </c>
      <c r="D10" s="13">
        <v>50.2</v>
      </c>
      <c r="E10" s="13">
        <v>50</v>
      </c>
      <c r="F10" s="13">
        <v>50.3</v>
      </c>
      <c r="G10" s="13">
        <v>50.4</v>
      </c>
      <c r="H10" s="14">
        <f t="shared" ref="H10:H23" si="0">SUM(C10:G10)/5</f>
        <v>50.2</v>
      </c>
      <c r="I10" s="38">
        <f t="shared" ref="I10:I23" si="1">MAX(C10:G10)-MIN(C10:G10)</f>
        <v>0.39999999999999858</v>
      </c>
      <c r="K10" s="39"/>
      <c r="L10" s="40"/>
    </row>
    <row r="11" spans="1:12" s="3" customFormat="1" ht="22" customHeight="1">
      <c r="A11" s="11">
        <v>3</v>
      </c>
      <c r="B11" s="12" t="s">
        <v>15</v>
      </c>
      <c r="C11" s="13">
        <v>50</v>
      </c>
      <c r="D11" s="13">
        <v>50.2</v>
      </c>
      <c r="E11" s="13">
        <v>50.1</v>
      </c>
      <c r="F11" s="13">
        <v>50</v>
      </c>
      <c r="G11" s="13">
        <v>50.3</v>
      </c>
      <c r="H11" s="14">
        <f t="shared" si="0"/>
        <v>50.120000000000005</v>
      </c>
      <c r="I11" s="38">
        <f t="shared" si="1"/>
        <v>0.29999999999999716</v>
      </c>
      <c r="K11" s="39"/>
      <c r="L11" s="40"/>
    </row>
    <row r="12" spans="1:12" s="3" customFormat="1" ht="22" customHeight="1">
      <c r="A12" s="11">
        <v>4</v>
      </c>
      <c r="B12" s="12" t="s">
        <v>16</v>
      </c>
      <c r="C12" s="13">
        <v>50.1</v>
      </c>
      <c r="D12" s="13">
        <v>50.3</v>
      </c>
      <c r="E12" s="13">
        <v>50.2</v>
      </c>
      <c r="F12" s="13">
        <v>50</v>
      </c>
      <c r="G12" s="13">
        <v>50.1</v>
      </c>
      <c r="H12" s="14">
        <f t="shared" si="0"/>
        <v>50.14</v>
      </c>
      <c r="I12" s="38">
        <f t="shared" si="1"/>
        <v>0.29999999999999716</v>
      </c>
      <c r="K12" s="39" t="s">
        <v>17</v>
      </c>
      <c r="L12" s="40" t="s">
        <v>18</v>
      </c>
    </row>
    <row r="13" spans="1:12" s="3" customFormat="1" ht="22" customHeight="1">
      <c r="A13" s="15">
        <v>5</v>
      </c>
      <c r="B13" s="12" t="s">
        <v>19</v>
      </c>
      <c r="C13" s="13">
        <v>50.1</v>
      </c>
      <c r="D13" s="13">
        <v>49.9</v>
      </c>
      <c r="E13" s="13">
        <v>50.2</v>
      </c>
      <c r="F13" s="13">
        <v>50.3</v>
      </c>
      <c r="G13" s="13">
        <v>50.1</v>
      </c>
      <c r="H13" s="14">
        <f t="shared" si="0"/>
        <v>50.12</v>
      </c>
      <c r="I13" s="38">
        <f t="shared" si="1"/>
        <v>0.39999999999999858</v>
      </c>
      <c r="K13" s="39"/>
      <c r="L13" s="40"/>
    </row>
    <row r="14" spans="1:12" s="3" customFormat="1" ht="22" customHeight="1">
      <c r="A14" s="15">
        <v>6</v>
      </c>
      <c r="B14" s="12" t="s">
        <v>20</v>
      </c>
      <c r="C14" s="13">
        <v>50.2</v>
      </c>
      <c r="D14" s="13">
        <v>50.2</v>
      </c>
      <c r="E14" s="13">
        <v>50</v>
      </c>
      <c r="F14" s="13">
        <v>50.3</v>
      </c>
      <c r="G14" s="13">
        <v>50.4</v>
      </c>
      <c r="H14" s="14">
        <f t="shared" si="0"/>
        <v>50.22</v>
      </c>
      <c r="I14" s="38">
        <f t="shared" si="1"/>
        <v>0.39999999999999858</v>
      </c>
      <c r="K14" s="39"/>
      <c r="L14" s="40"/>
    </row>
    <row r="15" spans="1:12" s="3" customFormat="1" ht="22" customHeight="1">
      <c r="A15" s="15">
        <v>7</v>
      </c>
      <c r="B15" s="12" t="s">
        <v>21</v>
      </c>
      <c r="C15" s="13">
        <v>50.1</v>
      </c>
      <c r="D15" s="13">
        <v>50.3</v>
      </c>
      <c r="E15" s="13">
        <v>50.2</v>
      </c>
      <c r="F15" s="13">
        <v>50</v>
      </c>
      <c r="G15" s="13">
        <v>50.1</v>
      </c>
      <c r="H15" s="14">
        <f t="shared" si="0"/>
        <v>50.14</v>
      </c>
      <c r="I15" s="38">
        <f t="shared" si="1"/>
        <v>0.29999999999999716</v>
      </c>
      <c r="K15" s="39" t="s">
        <v>22</v>
      </c>
      <c r="L15" s="40"/>
    </row>
    <row r="16" spans="1:12" s="3" customFormat="1" ht="22" customHeight="1">
      <c r="A16" s="15">
        <v>8</v>
      </c>
      <c r="B16" s="12" t="s">
        <v>23</v>
      </c>
      <c r="C16" s="13">
        <v>50.1</v>
      </c>
      <c r="D16" s="13">
        <v>50.2</v>
      </c>
      <c r="E16" s="13">
        <v>50</v>
      </c>
      <c r="F16" s="13">
        <v>50.3</v>
      </c>
      <c r="G16" s="13">
        <v>50.4</v>
      </c>
      <c r="H16" s="14">
        <f t="shared" si="0"/>
        <v>50.2</v>
      </c>
      <c r="I16" s="38">
        <f t="shared" si="1"/>
        <v>0.39999999999999858</v>
      </c>
      <c r="K16" s="39"/>
      <c r="L16" s="41"/>
    </row>
    <row r="17" spans="1:12" s="3" customFormat="1" ht="22" customHeight="1">
      <c r="A17" s="15">
        <v>9</v>
      </c>
      <c r="B17" s="12" t="s">
        <v>24</v>
      </c>
      <c r="C17" s="13">
        <v>50</v>
      </c>
      <c r="D17" s="13">
        <v>50.3</v>
      </c>
      <c r="E17" s="13">
        <v>50.2</v>
      </c>
      <c r="F17" s="13">
        <v>50</v>
      </c>
      <c r="G17" s="13">
        <v>50.1</v>
      </c>
      <c r="H17" s="14">
        <f t="shared" si="0"/>
        <v>50.12</v>
      </c>
      <c r="I17" s="38">
        <f t="shared" si="1"/>
        <v>0.29999999999999716</v>
      </c>
      <c r="K17" s="39"/>
      <c r="L17" s="40"/>
    </row>
    <row r="18" spans="1:12" s="3" customFormat="1" ht="22" customHeight="1">
      <c r="A18" s="15">
        <v>10</v>
      </c>
      <c r="B18" s="12" t="s">
        <v>25</v>
      </c>
      <c r="C18" s="13">
        <v>50.1</v>
      </c>
      <c r="D18" s="13">
        <v>50.2</v>
      </c>
      <c r="E18" s="13">
        <v>50</v>
      </c>
      <c r="F18" s="13">
        <v>50.3</v>
      </c>
      <c r="G18" s="13">
        <v>50.4</v>
      </c>
      <c r="H18" s="14">
        <f t="shared" si="0"/>
        <v>50.2</v>
      </c>
      <c r="I18" s="38">
        <f t="shared" si="1"/>
        <v>0.39999999999999858</v>
      </c>
      <c r="K18" s="39"/>
      <c r="L18" s="40"/>
    </row>
    <row r="19" spans="1:12" s="3" customFormat="1" ht="22" customHeight="1">
      <c r="A19" s="15">
        <v>11</v>
      </c>
      <c r="B19" s="12" t="s">
        <v>26</v>
      </c>
      <c r="C19" s="13">
        <v>50.2</v>
      </c>
      <c r="D19" s="13">
        <v>50.2</v>
      </c>
      <c r="E19" s="13">
        <v>50</v>
      </c>
      <c r="F19" s="13">
        <v>50.3</v>
      </c>
      <c r="G19" s="13">
        <v>50.4</v>
      </c>
      <c r="H19" s="14">
        <f t="shared" si="0"/>
        <v>50.22</v>
      </c>
      <c r="I19" s="38">
        <f t="shared" si="1"/>
        <v>0.39999999999999858</v>
      </c>
      <c r="K19" s="39"/>
      <c r="L19" s="40"/>
    </row>
    <row r="20" spans="1:12" s="3" customFormat="1" ht="22" customHeight="1">
      <c r="A20" s="15">
        <v>12</v>
      </c>
      <c r="B20" s="12" t="s">
        <v>27</v>
      </c>
      <c r="C20" s="13">
        <v>50.1</v>
      </c>
      <c r="D20" s="13">
        <v>50.3</v>
      </c>
      <c r="E20" s="13">
        <v>50.2</v>
      </c>
      <c r="F20" s="13">
        <v>50</v>
      </c>
      <c r="G20" s="13">
        <v>50.1</v>
      </c>
      <c r="H20" s="14">
        <f t="shared" si="0"/>
        <v>50.14</v>
      </c>
      <c r="I20" s="38">
        <f t="shared" si="1"/>
        <v>0.29999999999999716</v>
      </c>
      <c r="K20" s="39"/>
      <c r="L20" s="40"/>
    </row>
    <row r="21" spans="1:12" s="3" customFormat="1" ht="22" customHeight="1">
      <c r="A21" s="15">
        <v>13</v>
      </c>
      <c r="B21" s="12" t="s">
        <v>28</v>
      </c>
      <c r="C21" s="13">
        <v>50</v>
      </c>
      <c r="D21" s="13">
        <v>50.2</v>
      </c>
      <c r="E21" s="13">
        <v>50</v>
      </c>
      <c r="F21" s="13">
        <v>50.3</v>
      </c>
      <c r="G21" s="13">
        <v>50.4</v>
      </c>
      <c r="H21" s="14">
        <f t="shared" si="0"/>
        <v>50.18</v>
      </c>
      <c r="I21" s="38">
        <f t="shared" si="1"/>
        <v>0.39999999999999858</v>
      </c>
      <c r="K21" s="39"/>
      <c r="L21" s="40"/>
    </row>
    <row r="22" spans="1:12" s="3" customFormat="1" ht="22" customHeight="1">
      <c r="A22" s="15">
        <v>14</v>
      </c>
      <c r="B22" s="12" t="s">
        <v>29</v>
      </c>
      <c r="C22" s="13">
        <v>50.2</v>
      </c>
      <c r="D22" s="13">
        <v>50.3</v>
      </c>
      <c r="E22" s="13">
        <v>50.2</v>
      </c>
      <c r="F22" s="13">
        <v>50</v>
      </c>
      <c r="G22" s="13">
        <v>50.1</v>
      </c>
      <c r="H22" s="14">
        <f t="shared" si="0"/>
        <v>50.16</v>
      </c>
      <c r="I22" s="38">
        <f t="shared" si="1"/>
        <v>0.29999999999999716</v>
      </c>
      <c r="K22" s="39"/>
      <c r="L22" s="40"/>
    </row>
    <row r="23" spans="1:12" s="3" customFormat="1" ht="22" customHeight="1">
      <c r="A23" s="15">
        <v>15</v>
      </c>
      <c r="B23" s="12" t="s">
        <v>30</v>
      </c>
      <c r="C23" s="13">
        <v>50.1</v>
      </c>
      <c r="D23" s="13">
        <v>50.2</v>
      </c>
      <c r="E23" s="13">
        <v>50</v>
      </c>
      <c r="F23" s="13">
        <v>50.3</v>
      </c>
      <c r="G23" s="13">
        <v>50.4</v>
      </c>
      <c r="H23" s="14">
        <f t="shared" si="0"/>
        <v>50.2</v>
      </c>
      <c r="I23" s="38">
        <f t="shared" si="1"/>
        <v>0.39999999999999858</v>
      </c>
      <c r="K23" s="39"/>
      <c r="L23" s="40"/>
    </row>
    <row r="24" spans="1:12" s="3" customFormat="1" ht="22" customHeight="1">
      <c r="A24" s="15"/>
      <c r="B24" s="16"/>
      <c r="C24" s="15"/>
      <c r="D24" s="15"/>
      <c r="E24" s="15"/>
      <c r="F24" s="15"/>
      <c r="G24" s="15"/>
      <c r="H24" s="14"/>
      <c r="I24" s="42"/>
      <c r="K24" s="39"/>
      <c r="L24" s="40"/>
    </row>
    <row r="25" spans="1:12" s="3" customFormat="1" ht="22" customHeight="1">
      <c r="A25" s="15"/>
      <c r="B25" s="16"/>
      <c r="C25" s="15"/>
      <c r="D25" s="15"/>
      <c r="E25" s="15"/>
      <c r="F25" s="15"/>
      <c r="G25" s="15"/>
      <c r="H25" s="17"/>
      <c r="I25" s="43"/>
      <c r="K25" s="39"/>
      <c r="L25" s="40"/>
    </row>
    <row r="26" spans="1:12" s="3" customFormat="1" ht="22" customHeight="1">
      <c r="A26" s="15"/>
      <c r="B26" s="16"/>
      <c r="C26" s="15"/>
      <c r="D26" s="15"/>
      <c r="E26" s="15"/>
      <c r="F26" s="15"/>
      <c r="G26" s="15"/>
      <c r="H26" s="17"/>
      <c r="I26" s="42"/>
      <c r="K26" s="39"/>
      <c r="L26" s="40"/>
    </row>
    <row r="27" spans="1:12" s="3" customFormat="1" ht="22" customHeight="1">
      <c r="A27" s="15"/>
      <c r="B27" s="16"/>
      <c r="C27" s="15"/>
      <c r="D27" s="15"/>
      <c r="E27" s="15"/>
      <c r="F27" s="15"/>
      <c r="G27" s="15"/>
      <c r="H27" s="17"/>
      <c r="I27" s="42"/>
      <c r="K27" s="39"/>
      <c r="L27" s="40"/>
    </row>
    <row r="28" spans="1:12" s="3" customFormat="1" ht="22" customHeight="1">
      <c r="A28" s="15"/>
      <c r="B28" s="16"/>
      <c r="C28" s="15"/>
      <c r="D28" s="15"/>
      <c r="E28" s="15"/>
      <c r="F28" s="15"/>
      <c r="G28" s="15"/>
      <c r="H28" s="17"/>
      <c r="I28" s="43"/>
      <c r="K28" s="39"/>
      <c r="L28" s="40"/>
    </row>
    <row r="29" spans="1:12" s="3" customFormat="1" ht="22" customHeight="1">
      <c r="A29" s="18"/>
      <c r="B29" s="19">
        <f>AVERAGE(H9:H23)</f>
        <v>50.166666666666664</v>
      </c>
      <c r="C29" s="20"/>
      <c r="D29" s="20"/>
      <c r="E29" s="20"/>
      <c r="F29" s="21"/>
      <c r="G29" s="22">
        <f>AVERAGE(I9:I23)</f>
        <v>0.35333333333333122</v>
      </c>
      <c r="H29" s="23"/>
      <c r="I29" s="44"/>
    </row>
    <row r="30" spans="1:12" s="3" customFormat="1" ht="29.25" customHeight="1">
      <c r="A30" s="57" t="s">
        <v>31</v>
      </c>
      <c r="B30" s="58"/>
      <c r="C30" s="24" t="s">
        <v>32</v>
      </c>
      <c r="D30" s="25">
        <v>0.57699999999999996</v>
      </c>
      <c r="E30" s="24" t="s">
        <v>33</v>
      </c>
      <c r="F30" s="25">
        <v>2.1150000000000002</v>
      </c>
      <c r="G30" s="24" t="s">
        <v>34</v>
      </c>
      <c r="H30" s="25">
        <v>0</v>
      </c>
      <c r="I30" s="45"/>
    </row>
    <row r="31" spans="1:12" ht="37.5" customHeight="1">
      <c r="A31" s="26"/>
      <c r="B31" s="59" t="s">
        <v>35</v>
      </c>
      <c r="C31" s="60"/>
      <c r="D31" s="3"/>
      <c r="E31" s="3"/>
      <c r="F31" s="3"/>
      <c r="G31" s="3"/>
      <c r="H31" s="3"/>
      <c r="I31" s="3"/>
    </row>
    <row r="32" spans="1:12" ht="23.25" customHeight="1">
      <c r="A32" s="27" t="s">
        <v>36</v>
      </c>
      <c r="B32" s="28" t="s">
        <v>37</v>
      </c>
      <c r="C32" s="29"/>
      <c r="D32" s="78">
        <f>SUM(B29)</f>
        <v>50.166666666666664</v>
      </c>
      <c r="E32" s="80" t="s">
        <v>38</v>
      </c>
      <c r="F32" s="3"/>
      <c r="G32" s="3"/>
      <c r="H32" s="3"/>
      <c r="I32" s="3"/>
    </row>
    <row r="33" spans="1:9" ht="36.75" customHeight="1">
      <c r="A33" s="27" t="s">
        <v>39</v>
      </c>
      <c r="B33" s="28" t="s">
        <v>40</v>
      </c>
      <c r="C33" s="29"/>
      <c r="D33" s="79">
        <f>SUM(D32+D30*G29)</f>
        <v>50.370539999999998</v>
      </c>
      <c r="E33" s="80" t="s">
        <v>38</v>
      </c>
      <c r="F33" s="30"/>
      <c r="G33" s="30"/>
      <c r="H33" s="49"/>
      <c r="I33" s="49"/>
    </row>
    <row r="34" spans="1:9" ht="27" customHeight="1">
      <c r="A34" s="27" t="s">
        <v>41</v>
      </c>
      <c r="B34" s="28" t="s">
        <v>42</v>
      </c>
      <c r="D34" s="79">
        <f>SUM(B29-D30*G29)</f>
        <v>49.96279333333333</v>
      </c>
      <c r="E34" s="80" t="s">
        <v>38</v>
      </c>
      <c r="F34" s="31"/>
      <c r="G34" s="31"/>
      <c r="H34" s="31"/>
      <c r="I34" s="3"/>
    </row>
    <row r="35" spans="1:9" ht="39.75" customHeight="1">
      <c r="A35" s="32" t="s">
        <v>6</v>
      </c>
      <c r="B35" s="33" t="s">
        <v>35</v>
      </c>
      <c r="D35" s="34"/>
      <c r="E35" s="21"/>
      <c r="F35" s="3"/>
      <c r="G35" s="3"/>
      <c r="H35" s="3"/>
      <c r="I35" s="3"/>
    </row>
    <row r="36" spans="1:9" ht="25.5" customHeight="1">
      <c r="A36" s="35" t="s">
        <v>43</v>
      </c>
      <c r="B36" s="36" t="s">
        <v>44</v>
      </c>
      <c r="D36" s="78">
        <f>SUM(G29)</f>
        <v>0.35333333333333122</v>
      </c>
      <c r="E36" s="80" t="s">
        <v>38</v>
      </c>
      <c r="F36" s="3"/>
      <c r="G36" s="3"/>
      <c r="H36" s="3"/>
      <c r="I36" s="3"/>
    </row>
    <row r="37" spans="1:9" ht="30.75" customHeight="1">
      <c r="A37" s="27" t="s">
        <v>39</v>
      </c>
      <c r="B37" s="28" t="s">
        <v>40</v>
      </c>
      <c r="D37" s="78">
        <f>SUM(F30*G29)</f>
        <v>0.74729999999999563</v>
      </c>
      <c r="E37" s="80" t="s">
        <v>38</v>
      </c>
      <c r="F37" s="37"/>
      <c r="G37" s="3"/>
      <c r="H37" s="49"/>
      <c r="I37" s="49"/>
    </row>
    <row r="38" spans="1:9" ht="29.25" customHeight="1">
      <c r="A38" s="27" t="s">
        <v>41</v>
      </c>
      <c r="B38" s="28" t="s">
        <v>42</v>
      </c>
      <c r="D38" s="27">
        <f>SUM(H30*G29)</f>
        <v>0</v>
      </c>
      <c r="E38" s="80" t="s">
        <v>38</v>
      </c>
      <c r="F38" s="3"/>
      <c r="G38" s="3"/>
      <c r="H38" s="49"/>
      <c r="I38" s="49"/>
    </row>
    <row r="39" spans="1:9" ht="48" customHeight="1"/>
    <row r="40" spans="1:9" ht="46.5" customHeight="1"/>
    <row r="41" spans="1:9" ht="49.5" customHeight="1"/>
  </sheetData>
  <mergeCells count="14">
    <mergeCell ref="A1:I1"/>
    <mergeCell ref="A2:I2"/>
    <mergeCell ref="A3:F3"/>
    <mergeCell ref="A4:I4"/>
    <mergeCell ref="A5:I5"/>
    <mergeCell ref="H38:I38"/>
    <mergeCell ref="A7:A8"/>
    <mergeCell ref="H7:H8"/>
    <mergeCell ref="I7:I8"/>
    <mergeCell ref="C7:G7"/>
    <mergeCell ref="A30:B30"/>
    <mergeCell ref="B31:C31"/>
    <mergeCell ref="H33:I33"/>
    <mergeCell ref="H37:I37"/>
  </mergeCells>
  <phoneticPr fontId="16" type="noConversion"/>
  <pageMargins left="0.90486111111111101" right="0.74791666666666701" top="0.98402777777777795" bottom="0.708333333333333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33"/>
  <sheetViews>
    <sheetView tabSelected="1" workbookViewId="0">
      <selection activeCell="K33" sqref="K33"/>
    </sheetView>
  </sheetViews>
  <sheetFormatPr defaultColWidth="9" defaultRowHeight="15"/>
  <cols>
    <col min="12" max="12" width="6.1640625" customWidth="1"/>
    <col min="13" max="13" width="11.1640625" customWidth="1"/>
  </cols>
  <sheetData>
    <row r="1" spans="1:13" ht="27.7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ht="33" customHeight="1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1" customFormat="1" ht="21.75" customHeight="1">
      <c r="A3" s="2"/>
      <c r="B3" s="2"/>
      <c r="C3" s="2"/>
      <c r="D3" s="2"/>
      <c r="E3" s="76" t="s">
        <v>48</v>
      </c>
      <c r="F3" s="76"/>
      <c r="G3" s="76"/>
      <c r="H3" s="76"/>
      <c r="I3" s="2"/>
      <c r="J3" s="2"/>
      <c r="K3" s="2"/>
      <c r="L3" s="2"/>
      <c r="M3" s="2"/>
    </row>
    <row r="5" spans="1:13">
      <c r="M5" s="3"/>
    </row>
    <row r="7" spans="1:13">
      <c r="M7" s="47" t="s">
        <v>55</v>
      </c>
    </row>
    <row r="8" spans="1:13">
      <c r="M8" s="1"/>
    </row>
    <row r="9" spans="1:13">
      <c r="M9" s="3"/>
    </row>
    <row r="10" spans="1:13">
      <c r="M10" s="48" t="s">
        <v>56</v>
      </c>
    </row>
    <row r="11" spans="1:13">
      <c r="M11" s="4"/>
    </row>
    <row r="14" spans="1:13">
      <c r="M14" s="47" t="s">
        <v>57</v>
      </c>
    </row>
    <row r="15" spans="1:13">
      <c r="M15" s="3"/>
    </row>
    <row r="17" spans="1:13" ht="20.25" customHeight="1">
      <c r="E17" s="76" t="s">
        <v>49</v>
      </c>
      <c r="F17" s="77"/>
      <c r="G17" s="77"/>
      <c r="H17" s="77"/>
      <c r="I17" s="77"/>
      <c r="M17" s="1"/>
    </row>
    <row r="18" spans="1:13" ht="22.5" customHeight="1">
      <c r="M18" s="1"/>
    </row>
    <row r="19" spans="1:13">
      <c r="M19" s="3" t="s">
        <v>50</v>
      </c>
    </row>
    <row r="24" spans="1:13">
      <c r="M24" s="5" t="s">
        <v>51</v>
      </c>
    </row>
    <row r="26" spans="1:13">
      <c r="M26" s="1"/>
    </row>
    <row r="28" spans="1:13">
      <c r="M28" s="1" t="s">
        <v>52</v>
      </c>
    </row>
    <row r="31" spans="1:13" ht="31.5" customHeight="1">
      <c r="A31" s="70" t="s">
        <v>45</v>
      </c>
      <c r="B31" s="71"/>
      <c r="C31" s="71"/>
      <c r="D31" s="71"/>
      <c r="E31" s="71"/>
      <c r="F31" s="71"/>
      <c r="G31" s="71"/>
      <c r="H31" s="71"/>
      <c r="I31" s="71"/>
    </row>
    <row r="32" spans="1:13" ht="38.5" customHeight="1">
      <c r="A32" s="72" t="s">
        <v>58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2:10" ht="55.5" customHeight="1">
      <c r="B33" s="1"/>
      <c r="C33" s="69" t="s">
        <v>46</v>
      </c>
      <c r="D33" s="69"/>
      <c r="E33" s="69"/>
      <c r="F33" s="69"/>
      <c r="G33" s="69"/>
      <c r="H33" s="69"/>
      <c r="I33" s="69"/>
      <c r="J33" s="69"/>
    </row>
  </sheetData>
  <mergeCells count="7">
    <mergeCell ref="C33:J33"/>
    <mergeCell ref="A31:I31"/>
    <mergeCell ref="A32:J32"/>
    <mergeCell ref="A1:M1"/>
    <mergeCell ref="A2:M2"/>
    <mergeCell ref="E3:H3"/>
    <mergeCell ref="E17:I17"/>
  </mergeCells>
  <phoneticPr fontId="16" type="noConversion"/>
  <pageMargins left="0.98402777777777795" right="0.472222222222221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lastPrinted>2018-04-29T09:53:00Z</cp:lastPrinted>
  <dcterms:created xsi:type="dcterms:W3CDTF">1996-12-17T01:32:00Z</dcterms:created>
  <dcterms:modified xsi:type="dcterms:W3CDTF">2021-11-14T14:27:11Z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885F4E858B624AD3A248610FB41A9647</vt:lpwstr>
  </property>
</Properties>
</file>