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10" yWindow="-110" windowWidth="19420" windowHeight="1042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/>
  <c r="B8" i="2"/>
  <c r="R13" i="1"/>
  <c r="Q12" l="1"/>
  <c r="P12" l="1"/>
  <c r="O12"/>
  <c r="M12" l="1"/>
  <c r="N12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M13"/>
  <c r="N13"/>
  <c r="O13"/>
  <c r="P13"/>
  <c r="Q13"/>
  <c r="C13"/>
  <c r="C12"/>
  <c r="J15"/>
  <c r="C16" l="1"/>
  <c r="G18" s="1"/>
  <c r="C15"/>
  <c r="G17" l="1"/>
  <c r="G15" l="1"/>
  <c r="G16"/>
</calcChain>
</file>

<file path=xl/sharedStrings.xml><?xml version="1.0" encoding="utf-8"?>
<sst xmlns="http://schemas.openxmlformats.org/spreadsheetml/2006/main" count="58" uniqueCount="40">
  <si>
    <t>无锡百年通工业输送有限公司</t>
    <phoneticPr fontId="4" type="noConversion"/>
  </si>
  <si>
    <t>量具名称：</t>
    <phoneticPr fontId="4" type="noConversion"/>
  </si>
  <si>
    <t xml:space="preserve">基准件名称: </t>
    <phoneticPr fontId="4" type="noConversion"/>
  </si>
  <si>
    <t>量具编号：</t>
    <phoneticPr fontId="4" type="noConversion"/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</si>
  <si>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期：</t>
    </r>
    <phoneticPr fontId="4" type="noConversion"/>
  </si>
  <si>
    <t>观测员：</t>
    <phoneticPr fontId="4" type="noConversion"/>
  </si>
  <si>
    <r>
      <t>测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值</t>
    </r>
    <r>
      <rPr>
        <sz val="10"/>
        <rFont val="Times New Roman"/>
        <family val="1"/>
      </rPr>
      <t>(m)</t>
    </r>
    <phoneticPr fontId="4" type="noConversion"/>
  </si>
  <si>
    <r>
      <t>平均值</t>
    </r>
    <r>
      <rPr>
        <sz val="9"/>
        <rFont val="Times New Roman"/>
        <family val="1"/>
      </rPr>
      <t>(X)</t>
    </r>
    <phoneticPr fontId="4" type="noConversion"/>
  </si>
  <si>
    <r>
      <t>（</t>
    </r>
    <r>
      <rPr>
        <sz val="9"/>
        <rFont val="Times New Roman"/>
        <family val="1"/>
      </rPr>
      <t>R)</t>
    </r>
    <phoneticPr fontId="4" type="noConversion"/>
  </si>
  <si>
    <t>X</t>
    <phoneticPr fontId="4" type="noConversion"/>
  </si>
  <si>
    <r>
      <t>UCLx=X+A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  <phoneticPr fontId="4" type="noConversion"/>
  </si>
  <si>
    <t>A2</t>
    <phoneticPr fontId="4" type="noConversion"/>
  </si>
  <si>
    <r>
      <t xml:space="preserve">注：
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 xml:space="preserve">）每次测量数据不少于三个。
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）每组测量数据数量应统一。</t>
    </r>
    <phoneticPr fontId="4" type="noConversion"/>
  </si>
  <si>
    <t>R</t>
    <phoneticPr fontId="4" type="noConversion"/>
  </si>
  <si>
    <r>
      <t>LCLx=X-A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  <phoneticPr fontId="4" type="noConversion"/>
  </si>
  <si>
    <t>D3</t>
    <phoneticPr fontId="4" type="noConversion"/>
  </si>
  <si>
    <t>UCLr=D4R</t>
    <phoneticPr fontId="4" type="noConversion"/>
  </si>
  <si>
    <t>D4</t>
    <phoneticPr fontId="4" type="noConversion"/>
  </si>
  <si>
    <t>LCLr=D3R</t>
    <phoneticPr fontId="4" type="noConversion"/>
  </si>
  <si>
    <t>测量参数:</t>
    <phoneticPr fontId="2" type="noConversion"/>
  </si>
  <si>
    <t xml:space="preserve"> </t>
    <phoneticPr fontId="4" type="noConversion"/>
  </si>
  <si>
    <t>彭静</t>
    <phoneticPr fontId="2" type="noConversion"/>
  </si>
  <si>
    <t>定</t>
    <phoneticPr fontId="4" type="noConversion"/>
  </si>
  <si>
    <t>制定：</t>
    <phoneticPr fontId="4" type="noConversion"/>
  </si>
  <si>
    <t>审核：</t>
    <phoneticPr fontId="4" type="noConversion"/>
  </si>
  <si>
    <t xml:space="preserve">判      </t>
    <phoneticPr fontId="4" type="noConversion"/>
  </si>
  <si>
    <t>若所有X值及R值均在管制上下限内则可接受</t>
    <phoneticPr fontId="4" type="noConversion"/>
  </si>
  <si>
    <t xml:space="preserve">若有任何一个X值及R值在管制上下限外则不可接受                                       </t>
    <phoneticPr fontId="4" type="noConversion"/>
  </si>
  <si>
    <t>2.0±0.2mm</t>
    <phoneticPr fontId="4" type="noConversion"/>
  </si>
  <si>
    <t>濮强</t>
    <phoneticPr fontId="4" type="noConversion"/>
  </si>
  <si>
    <t>测量过程监视统计表及监视控制图（样品厚度检测）</t>
    <phoneticPr fontId="4" type="noConversion"/>
  </si>
  <si>
    <t>（0-150）mm数显卡尺</t>
    <phoneticPr fontId="4" type="noConversion"/>
  </si>
  <si>
    <t>标准橡胶样件</t>
    <phoneticPr fontId="4" type="noConversion"/>
  </si>
  <si>
    <t>UCLr=0.12</t>
    <phoneticPr fontId="2" type="noConversion"/>
  </si>
  <si>
    <t>CLr=0.057</t>
    <phoneticPr fontId="2" type="noConversion"/>
  </si>
  <si>
    <t>LCLr=0</t>
    <phoneticPr fontId="2" type="noConversion"/>
  </si>
  <si>
    <t>UCLx=2.139</t>
    <phoneticPr fontId="2" type="noConversion"/>
  </si>
  <si>
    <t>LCLx=2.073</t>
    <phoneticPr fontId="2" type="noConversion"/>
  </si>
  <si>
    <t>CLx=2.106</t>
    <phoneticPr fontId="2" type="noConversion"/>
  </si>
  <si>
    <t>C31936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</si>
</sst>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0_);[Red]\(0.000\)"/>
  </numFmts>
  <fonts count="16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Times New Roman"/>
      <family val="1"/>
    </font>
    <font>
      <vertAlign val="subscript"/>
      <sz val="9"/>
      <name val="Times New Roman"/>
      <family val="1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2" borderId="2" xfId="0" applyFill="1" applyBorder="1" applyAlignment="1">
      <alignment horizontal="center" vertical="center"/>
    </xf>
    <xf numFmtId="14" fontId="9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14" xfId="0" applyBorder="1"/>
    <xf numFmtId="14" fontId="9" fillId="2" borderId="5" xfId="0" applyNumberFormat="1" applyFont="1" applyFill="1" applyBorder="1" applyAlignment="1">
      <alignment horizontal="center" vertical="center"/>
    </xf>
    <xf numFmtId="14" fontId="14" fillId="0" borderId="6" xfId="0" applyNumberFormat="1" applyFont="1" applyBorder="1"/>
    <xf numFmtId="43" fontId="9" fillId="0" borderId="6" xfId="1" applyNumberFormat="1" applyFont="1" applyBorder="1" applyAlignment="1">
      <alignment horizontal="center"/>
    </xf>
    <xf numFmtId="43" fontId="9" fillId="0" borderId="6" xfId="0" applyNumberFormat="1" applyFont="1" applyBorder="1" applyAlignment="1">
      <alignment horizontal="center"/>
    </xf>
    <xf numFmtId="43" fontId="9" fillId="0" borderId="12" xfId="0" applyNumberFormat="1" applyFont="1" applyBorder="1" applyAlignment="1">
      <alignment horizontal="center"/>
    </xf>
    <xf numFmtId="43" fontId="9" fillId="0" borderId="5" xfId="0" applyNumberFormat="1" applyFont="1" applyBorder="1" applyAlignment="1">
      <alignment horizontal="center"/>
    </xf>
    <xf numFmtId="43" fontId="14" fillId="2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Border="1" applyAlignment="1">
      <alignment horizontal="left" vertical="center"/>
    </xf>
    <xf numFmtId="14" fontId="14" fillId="0" borderId="7" xfId="0" applyNumberFormat="1" applyFont="1" applyBorder="1"/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8" xfId="0" applyBorder="1"/>
    <xf numFmtId="0" fontId="15" fillId="0" borderId="3" xfId="0" applyFont="1" applyBorder="1" applyAlignment="1">
      <alignment horizontal="left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43" fontId="14" fillId="0" borderId="6" xfId="0" applyNumberFormat="1" applyFont="1" applyBorder="1"/>
    <xf numFmtId="0" fontId="1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3" fontId="14" fillId="0" borderId="7" xfId="0" applyNumberFormat="1" applyFont="1" applyBorder="1"/>
    <xf numFmtId="176" fontId="11" fillId="0" borderId="20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top"/>
    </xf>
    <xf numFmtId="0" fontId="0" fillId="0" borderId="14" xfId="0" applyBorder="1" applyAlignment="1"/>
    <xf numFmtId="14" fontId="6" fillId="2" borderId="2" xfId="0" applyNumberFormat="1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19" xfId="0" applyBorder="1" applyAlignment="1"/>
    <xf numFmtId="0" fontId="6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20" xfId="0" applyBorder="1" applyAlignment="1"/>
    <xf numFmtId="0" fontId="6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2"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仿宋" panose="02010609060101010101" pitchFamily="49" charset="-122"/>
                <a:ea typeface="仿宋" panose="02010609060101010101" pitchFamily="49" charset="-122"/>
                <a:cs typeface="+mn-cs"/>
              </a:defRPr>
            </a:pPr>
            <a:r>
              <a:rPr lang="zh-CN" altLang="en-US" b="1">
                <a:solidFill>
                  <a:schemeClr val="tx1"/>
                </a:solidFill>
                <a:latin typeface="仿宋" panose="02010609060101010101" pitchFamily="49" charset="-122"/>
                <a:ea typeface="仿宋" panose="02010609060101010101" pitchFamily="49" charset="-122"/>
                <a:cs typeface="Times New Roman" panose="02020603050405020304" pitchFamily="18" charset="0"/>
              </a:rPr>
              <a:t>均值控制图</a:t>
            </a:r>
            <a:endParaRPr lang="en-US" altLang="zh-CN" b="1">
              <a:solidFill>
                <a:schemeClr val="tx1"/>
              </a:solidFill>
              <a:latin typeface="仿宋" panose="02010609060101010101" pitchFamily="49" charset="-122"/>
              <a:ea typeface="仿宋" panose="02010609060101010101" pitchFamily="49" charset="-122"/>
              <a:cs typeface="Times New Roman" panose="02020603050405020304" pitchFamily="18" charset="0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Sheet1!$C$12:$R$12</c:f>
              <c:numCache>
                <c:formatCode>_ * #,##0.00_ ;_ * \-#,##0.00_ ;_ * "-"??_ ;_ @_ </c:formatCode>
                <c:ptCount val="16"/>
                <c:pt idx="0">
                  <c:v>2.1239999999999997</c:v>
                </c:pt>
                <c:pt idx="1">
                  <c:v>2.1120000000000001</c:v>
                </c:pt>
                <c:pt idx="2">
                  <c:v>2.1100000000000003</c:v>
                </c:pt>
                <c:pt idx="3">
                  <c:v>2.0979999999999999</c:v>
                </c:pt>
                <c:pt idx="4">
                  <c:v>2.1219999999999999</c:v>
                </c:pt>
                <c:pt idx="5">
                  <c:v>2.1160000000000001</c:v>
                </c:pt>
                <c:pt idx="6">
                  <c:v>2.1040000000000001</c:v>
                </c:pt>
                <c:pt idx="7">
                  <c:v>2.1239999999999997</c:v>
                </c:pt>
                <c:pt idx="8">
                  <c:v>2.1080000000000001</c:v>
                </c:pt>
                <c:pt idx="9">
                  <c:v>2.0880000000000001</c:v>
                </c:pt>
                <c:pt idx="10">
                  <c:v>2.1159999999999997</c:v>
                </c:pt>
                <c:pt idx="11">
                  <c:v>2.1180000000000003</c:v>
                </c:pt>
                <c:pt idx="12">
                  <c:v>2.09</c:v>
                </c:pt>
                <c:pt idx="13">
                  <c:v>2.0920000000000001</c:v>
                </c:pt>
                <c:pt idx="14">
                  <c:v>2.09</c:v>
                </c:pt>
                <c:pt idx="15">
                  <c:v>2.0840000000000001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C-4E03-B2FC-2797117164DE}"/>
            </c:ext>
          </c:extLst>
        </c:ser>
        <c:dLbls/>
        <c:marker val="1"/>
        <c:axId val="143992704"/>
        <c:axId val="143994240"/>
      </c:lineChart>
      <c:catAx>
        <c:axId val="143992704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994240"/>
        <c:crosses val="autoZero"/>
        <c:auto val="1"/>
        <c:lblAlgn val="ctr"/>
        <c:lblOffset val="100"/>
      </c:catAx>
      <c:valAx>
        <c:axId val="143994240"/>
        <c:scaling>
          <c:orientation val="minMax"/>
          <c:max val="2.1800000000000002"/>
          <c:min val="2.0499999999999998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99270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>
                <a:solidFill>
                  <a:schemeClr val="tx1"/>
                </a:solidFill>
                <a:latin typeface="仿宋" panose="02010609060101010101" pitchFamily="49" charset="-122"/>
                <a:ea typeface="仿宋" panose="02010609060101010101" pitchFamily="49" charset="-122"/>
              </a:rPr>
              <a:t>极差控制图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7075186175890701E-2"/>
          <c:y val="0.20952380952380953"/>
          <c:w val="0.95122890739136079"/>
          <c:h val="0.57188994232863766"/>
        </c:manualLayout>
      </c:layout>
      <c:lineChart>
        <c:grouping val="stacked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Sheet1!$C$13:$R$13</c:f>
              <c:numCache>
                <c:formatCode>_ * #,##0.00_ ;_ * \-#,##0.00_ ;_ * "-"??_ ;_ @_ </c:formatCode>
                <c:ptCount val="16"/>
                <c:pt idx="0">
                  <c:v>3.0000000000000249E-2</c:v>
                </c:pt>
                <c:pt idx="1">
                  <c:v>6.0000000000000053E-2</c:v>
                </c:pt>
                <c:pt idx="2">
                  <c:v>5.0000000000000266E-2</c:v>
                </c:pt>
                <c:pt idx="3">
                  <c:v>6.999999999999984E-2</c:v>
                </c:pt>
                <c:pt idx="4">
                  <c:v>4.9999999999999822E-2</c:v>
                </c:pt>
                <c:pt idx="5">
                  <c:v>5.0000000000000266E-2</c:v>
                </c:pt>
                <c:pt idx="6">
                  <c:v>6.0000000000000053E-2</c:v>
                </c:pt>
                <c:pt idx="7">
                  <c:v>4.9999999999999822E-2</c:v>
                </c:pt>
                <c:pt idx="8">
                  <c:v>8.0000000000000071E-2</c:v>
                </c:pt>
                <c:pt idx="9">
                  <c:v>8.0000000000000071E-2</c:v>
                </c:pt>
                <c:pt idx="10">
                  <c:v>8.0000000000000071E-2</c:v>
                </c:pt>
                <c:pt idx="11">
                  <c:v>8.0000000000000071E-2</c:v>
                </c:pt>
                <c:pt idx="12">
                  <c:v>4.9999999999999822E-2</c:v>
                </c:pt>
                <c:pt idx="13">
                  <c:v>6.999999999999984E-2</c:v>
                </c:pt>
                <c:pt idx="14">
                  <c:v>2.0000000000000018E-2</c:v>
                </c:pt>
                <c:pt idx="15">
                  <c:v>3.0000000000000249E-2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DC-4D94-93E6-709336A41F68}"/>
            </c:ext>
          </c:extLst>
        </c:ser>
        <c:dLbls/>
        <c:marker val="1"/>
        <c:axId val="144038912"/>
        <c:axId val="144474880"/>
      </c:lineChart>
      <c:catAx>
        <c:axId val="14403891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4474880"/>
        <c:crosses val="autoZero"/>
        <c:auto val="1"/>
        <c:lblAlgn val="ctr"/>
        <c:lblOffset val="100"/>
      </c:catAx>
      <c:valAx>
        <c:axId val="144474880"/>
        <c:scaling>
          <c:orientation val="minMax"/>
          <c:max val="0.17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403891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57200" y="26003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276600" y="33718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505200" y="33718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448050" y="35718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276600" y="3352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267075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267075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514725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466725" y="24193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15" name="Line 2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457200" y="26003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16" name="Line 2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18" name="Line 2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19" name="Line 2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276600" y="33718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20" name="Line 2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505200" y="33718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21" name="Line 2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448050" y="35718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22" name="Line 3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276600" y="3352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23" name="Line 3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267075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24" name="Line 3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267075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25" name="Line 3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514725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26" name="Line 3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466725" y="24193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29" name="Line 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0" name="Line 2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31" name="Line 2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457200" y="29718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3" name="Line 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34" name="Line 5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457200" y="29527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35" name="Line 16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6" name="Line 2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37" name="Line 2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457200" y="29718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457200" y="29527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1" name="Line 5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2" name="Line 55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819150" y="29146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3" name="Line 56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457200" y="31718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4" name="Line 57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819150" y="28956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5" name="Line 68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457200" y="31527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46" name="Line 7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276600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47" name="Line 8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505200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448050" y="33718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49" name="Line 10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438525" y="35718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50" name="Line 1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276600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51" name="Line 1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267075" y="2971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52" name="Line 1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267075" y="29527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53" name="Line 1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514725" y="29718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54" name="Line 27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276600" y="33718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55" name="Line 28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505200" y="33718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56" name="Line 29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448050" y="35718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57" name="Line 3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276600" y="3352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58" name="Line 3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267075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59" name="Line 3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267075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60" name="Line 3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514725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61" name="Line 4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276600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62" name="Line 4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505200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63" name="Line 46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448050" y="33718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4" name="Line 47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438525" y="35718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65" name="Line 48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276600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66" name="Line 49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267075" y="2971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67" name="Line 50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267075" y="29527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68" name="Line 5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514725" y="29718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69" name="Line 6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276600" y="3171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70" name="Line 65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505200" y="3171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71" name="Line 66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448050" y="33718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72" name="Line 67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438525" y="35718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73" name="Line 68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276600" y="3152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74" name="Line 69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267075" y="2971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75" name="Line 70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267075" y="29527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76" name="Line 7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514725" y="29718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336550</xdr:colOff>
      <xdr:row>19</xdr:row>
      <xdr:rowOff>87994</xdr:rowOff>
    </xdr:from>
    <xdr:to>
      <xdr:col>17</xdr:col>
      <xdr:colOff>780143</xdr:colOff>
      <xdr:row>33</xdr:row>
      <xdr:rowOff>40369</xdr:rowOff>
    </xdr:to>
    <xdr:graphicFrame macro="">
      <xdr:nvGraphicFramePr>
        <xdr:cNvPr id="77" name="图表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88449</xdr:colOff>
      <xdr:row>24</xdr:row>
      <xdr:rowOff>166916</xdr:rowOff>
    </xdr:from>
    <xdr:to>
      <xdr:col>17</xdr:col>
      <xdr:colOff>789217</xdr:colOff>
      <xdr:row>24</xdr:row>
      <xdr:rowOff>166916</xdr:rowOff>
    </xdr:to>
    <xdr:cxnSp macro="">
      <xdr:nvCxnSpPr>
        <xdr:cNvPr id="81" name="直接连接符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CxnSpPr/>
      </xdr:nvCxnSpPr>
      <xdr:spPr>
        <a:xfrm>
          <a:off x="750663" y="5092702"/>
          <a:ext cx="1173162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116570</xdr:colOff>
      <xdr:row>29</xdr:row>
      <xdr:rowOff>166918</xdr:rowOff>
    </xdr:from>
    <xdr:to>
      <xdr:col>17</xdr:col>
      <xdr:colOff>798288</xdr:colOff>
      <xdr:row>29</xdr:row>
      <xdr:rowOff>176422</xdr:rowOff>
    </xdr:to>
    <xdr:cxnSp macro="">
      <xdr:nvCxnSpPr>
        <xdr:cNvPr id="83" name="直接连接符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CxnSpPr/>
      </xdr:nvCxnSpPr>
      <xdr:spPr>
        <a:xfrm>
          <a:off x="778784" y="5999847"/>
          <a:ext cx="11712575" cy="9504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97972</xdr:colOff>
      <xdr:row>27</xdr:row>
      <xdr:rowOff>74839</xdr:rowOff>
    </xdr:from>
    <xdr:to>
      <xdr:col>17</xdr:col>
      <xdr:colOff>789215</xdr:colOff>
      <xdr:row>27</xdr:row>
      <xdr:rowOff>103414</xdr:rowOff>
    </xdr:to>
    <xdr:cxnSp macro="">
      <xdr:nvCxnSpPr>
        <xdr:cNvPr id="86" name="直接连接符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CxnSpPr/>
      </xdr:nvCxnSpPr>
      <xdr:spPr>
        <a:xfrm>
          <a:off x="760186" y="5544910"/>
          <a:ext cx="11722100" cy="2857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373290</xdr:colOff>
      <xdr:row>35</xdr:row>
      <xdr:rowOff>58057</xdr:rowOff>
    </xdr:from>
    <xdr:to>
      <xdr:col>17</xdr:col>
      <xdr:colOff>807358</xdr:colOff>
      <xdr:row>50</xdr:row>
      <xdr:rowOff>29481</xdr:rowOff>
    </xdr:to>
    <xdr:graphicFrame macro="">
      <xdr:nvGraphicFramePr>
        <xdr:cNvPr id="87" name="图表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53</xdr:row>
      <xdr:rowOff>57150</xdr:rowOff>
    </xdr:from>
    <xdr:to>
      <xdr:col>7</xdr:col>
      <xdr:colOff>152400</xdr:colOff>
      <xdr:row>53</xdr:row>
      <xdr:rowOff>180975</xdr:rowOff>
    </xdr:to>
    <xdr:sp macro="" textlink="">
      <xdr:nvSpPr>
        <xdr:cNvPr id="88" name="Rectangle 2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5057775" y="7753350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54</xdr:row>
      <xdr:rowOff>28575</xdr:rowOff>
    </xdr:from>
    <xdr:to>
      <xdr:col>7</xdr:col>
      <xdr:colOff>152400</xdr:colOff>
      <xdr:row>54</xdr:row>
      <xdr:rowOff>152400</xdr:rowOff>
    </xdr:to>
    <xdr:sp macro="" textlink="">
      <xdr:nvSpPr>
        <xdr:cNvPr id="89" name="Rectangle 14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>
          <a:spLocks noChangeArrowheads="1"/>
        </xdr:cNvSpPr>
      </xdr:nvSpPr>
      <xdr:spPr bwMode="auto">
        <a:xfrm>
          <a:off x="5057775" y="790575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53</xdr:row>
      <xdr:rowOff>57150</xdr:rowOff>
    </xdr:from>
    <xdr:to>
      <xdr:col>7</xdr:col>
      <xdr:colOff>152400</xdr:colOff>
      <xdr:row>53</xdr:row>
      <xdr:rowOff>180975</xdr:rowOff>
    </xdr:to>
    <xdr:sp macro="" textlink="">
      <xdr:nvSpPr>
        <xdr:cNvPr id="90" name="Rectangle 17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>
          <a:spLocks noChangeArrowheads="1"/>
        </xdr:cNvSpPr>
      </xdr:nvSpPr>
      <xdr:spPr bwMode="auto">
        <a:xfrm>
          <a:off x="5057775" y="7753350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54</xdr:row>
      <xdr:rowOff>28575</xdr:rowOff>
    </xdr:from>
    <xdr:to>
      <xdr:col>7</xdr:col>
      <xdr:colOff>152400</xdr:colOff>
      <xdr:row>54</xdr:row>
      <xdr:rowOff>152400</xdr:rowOff>
    </xdr:to>
    <xdr:sp macro="" textlink="">
      <xdr:nvSpPr>
        <xdr:cNvPr id="91" name="Rectangle 18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5057775" y="790575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53</xdr:row>
      <xdr:rowOff>57150</xdr:rowOff>
    </xdr:from>
    <xdr:to>
      <xdr:col>7</xdr:col>
      <xdr:colOff>152400</xdr:colOff>
      <xdr:row>53</xdr:row>
      <xdr:rowOff>180975</xdr:rowOff>
    </xdr:to>
    <xdr:sp macro="" textlink="">
      <xdr:nvSpPr>
        <xdr:cNvPr id="92" name="Rectangle 22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5057775" y="7753350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54</xdr:row>
      <xdr:rowOff>28575</xdr:rowOff>
    </xdr:from>
    <xdr:to>
      <xdr:col>7</xdr:col>
      <xdr:colOff>152400</xdr:colOff>
      <xdr:row>54</xdr:row>
      <xdr:rowOff>152400</xdr:rowOff>
    </xdr:to>
    <xdr:sp macro="" textlink="">
      <xdr:nvSpPr>
        <xdr:cNvPr id="93" name="Rectangle 34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>
          <a:spLocks noChangeArrowheads="1"/>
        </xdr:cNvSpPr>
      </xdr:nvSpPr>
      <xdr:spPr bwMode="auto">
        <a:xfrm>
          <a:off x="5057775" y="790575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53</xdr:row>
      <xdr:rowOff>57150</xdr:rowOff>
    </xdr:from>
    <xdr:to>
      <xdr:col>7</xdr:col>
      <xdr:colOff>152400</xdr:colOff>
      <xdr:row>53</xdr:row>
      <xdr:rowOff>180975</xdr:rowOff>
    </xdr:to>
    <xdr:sp macro="" textlink="">
      <xdr:nvSpPr>
        <xdr:cNvPr id="94" name="Rectangle 37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>
          <a:spLocks noChangeArrowheads="1"/>
        </xdr:cNvSpPr>
      </xdr:nvSpPr>
      <xdr:spPr bwMode="auto">
        <a:xfrm>
          <a:off x="5057775" y="7753350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54</xdr:row>
      <xdr:rowOff>28575</xdr:rowOff>
    </xdr:from>
    <xdr:to>
      <xdr:col>7</xdr:col>
      <xdr:colOff>152400</xdr:colOff>
      <xdr:row>54</xdr:row>
      <xdr:rowOff>152400</xdr:rowOff>
    </xdr:to>
    <xdr:sp macro="" textlink="">
      <xdr:nvSpPr>
        <xdr:cNvPr id="95" name="Rectangle 38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5057775" y="790575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191863</xdr:colOff>
      <xdr:row>46</xdr:row>
      <xdr:rowOff>172409</xdr:rowOff>
    </xdr:from>
    <xdr:to>
      <xdr:col>17</xdr:col>
      <xdr:colOff>816431</xdr:colOff>
      <xdr:row>47</xdr:row>
      <xdr:rowOff>455</xdr:rowOff>
    </xdr:to>
    <xdr:cxnSp macro="">
      <xdr:nvCxnSpPr>
        <xdr:cNvPr id="97" name="直接连接符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CxnSpPr/>
      </xdr:nvCxnSpPr>
      <xdr:spPr>
        <a:xfrm>
          <a:off x="854077" y="9089623"/>
          <a:ext cx="11655425" cy="9475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155124</xdr:colOff>
      <xdr:row>40</xdr:row>
      <xdr:rowOff>174627</xdr:rowOff>
    </xdr:from>
    <xdr:to>
      <xdr:col>17</xdr:col>
      <xdr:colOff>789217</xdr:colOff>
      <xdr:row>41</xdr:row>
      <xdr:rowOff>2724</xdr:rowOff>
    </xdr:to>
    <xdr:cxnSp macro="">
      <xdr:nvCxnSpPr>
        <xdr:cNvPr id="99" name="直接连接符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CxnSpPr/>
      </xdr:nvCxnSpPr>
      <xdr:spPr>
        <a:xfrm>
          <a:off x="817338" y="8003270"/>
          <a:ext cx="1166495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163285</xdr:colOff>
      <xdr:row>56</xdr:row>
      <xdr:rowOff>75292</xdr:rowOff>
    </xdr:from>
    <xdr:to>
      <xdr:col>17</xdr:col>
      <xdr:colOff>117929</xdr:colOff>
      <xdr:row>59</xdr:row>
      <xdr:rowOff>90714</xdr:rowOff>
    </xdr:to>
    <xdr:pic>
      <xdr:nvPicPr>
        <xdr:cNvPr id="96" name="图片 95" descr="彭静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012714" y="10915649"/>
          <a:ext cx="798286" cy="55970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0.03598</cdr:x>
      <cdr:y>0.58272</cdr:y>
    </cdr:from>
    <cdr:to>
      <cdr:x>0.98574</cdr:x>
      <cdr:y>0.58272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xmlns="" id="{EA347FF3-31B2-48B7-B3A3-769959332099}"/>
            </a:ext>
          </a:extLst>
        </cdr:cNvPr>
        <cdr:cNvCxnSpPr/>
      </cdr:nvCxnSpPr>
      <cdr:spPr>
        <a:xfrm xmlns:a="http://schemas.openxmlformats.org/drawingml/2006/main">
          <a:off x="436383" y="1569187"/>
          <a:ext cx="11517872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tabSelected="1" topLeftCell="A22" zoomScale="70" zoomScaleNormal="70" workbookViewId="0">
      <selection activeCell="T19" sqref="T19"/>
    </sheetView>
  </sheetViews>
  <sheetFormatPr defaultRowHeight="14"/>
  <cols>
    <col min="13" max="14" width="9" style="14"/>
    <col min="15" max="16" width="10" bestFit="1" customWidth="1"/>
    <col min="17" max="17" width="11.08203125" bestFit="1" customWidth="1"/>
    <col min="18" max="18" width="11.08203125" customWidth="1"/>
  </cols>
  <sheetData>
    <row r="1" spans="1:18" ht="25.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ht="23.5" thickBot="1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</row>
    <row r="3" spans="1:18" ht="18.75" customHeight="1" thickBot="1">
      <c r="A3" s="60" t="s">
        <v>1</v>
      </c>
      <c r="B3" s="56"/>
      <c r="C3" s="56" t="s">
        <v>31</v>
      </c>
      <c r="D3" s="56"/>
      <c r="E3" s="1"/>
      <c r="F3" s="56" t="s">
        <v>2</v>
      </c>
      <c r="G3" s="56"/>
      <c r="H3" s="61" t="s">
        <v>32</v>
      </c>
      <c r="I3" s="62"/>
      <c r="J3" s="1"/>
      <c r="K3" s="56" t="s">
        <v>20</v>
      </c>
      <c r="L3" s="56"/>
      <c r="M3" s="65" t="s">
        <v>20</v>
      </c>
      <c r="N3" s="66"/>
      <c r="O3" s="67"/>
      <c r="P3" s="67"/>
      <c r="Q3" s="67"/>
      <c r="R3" s="68"/>
    </row>
    <row r="4" spans="1:18" ht="18.75" customHeight="1">
      <c r="A4" s="76" t="s">
        <v>3</v>
      </c>
      <c r="B4" s="59"/>
      <c r="C4" s="69" t="s">
        <v>39</v>
      </c>
      <c r="D4" s="69"/>
      <c r="E4" s="70"/>
      <c r="F4" s="70"/>
      <c r="G4" s="71"/>
      <c r="H4" s="14"/>
      <c r="I4" s="59" t="s">
        <v>19</v>
      </c>
      <c r="J4" s="59"/>
      <c r="K4" s="72" t="s">
        <v>28</v>
      </c>
      <c r="L4" s="73"/>
      <c r="M4" s="74"/>
      <c r="N4" s="74"/>
      <c r="O4" s="74"/>
      <c r="P4" s="74"/>
      <c r="Q4" s="74"/>
      <c r="R4" s="75"/>
    </row>
    <row r="5" spans="1:18" ht="18.75" customHeight="1">
      <c r="A5" s="46" t="s">
        <v>4</v>
      </c>
      <c r="B5" s="47"/>
      <c r="C5" s="2">
        <v>44201</v>
      </c>
      <c r="D5" s="2">
        <v>44255</v>
      </c>
      <c r="E5" s="2">
        <v>44270</v>
      </c>
      <c r="F5" s="2">
        <v>44286</v>
      </c>
      <c r="G5" s="2">
        <v>44304</v>
      </c>
      <c r="H5" s="2">
        <v>44323</v>
      </c>
      <c r="I5" s="2">
        <v>44339</v>
      </c>
      <c r="J5" s="2">
        <v>44357</v>
      </c>
      <c r="K5" s="2">
        <v>44375</v>
      </c>
      <c r="L5" s="13">
        <v>44392</v>
      </c>
      <c r="M5" s="2">
        <v>44411</v>
      </c>
      <c r="N5" s="17">
        <v>44427</v>
      </c>
      <c r="O5" s="18">
        <v>44442</v>
      </c>
      <c r="P5" s="18">
        <v>44457</v>
      </c>
      <c r="Q5" s="18">
        <v>44477</v>
      </c>
      <c r="R5" s="25">
        <v>44493</v>
      </c>
    </row>
    <row r="6" spans="1:18">
      <c r="A6" s="48" t="s">
        <v>5</v>
      </c>
      <c r="B6" s="49"/>
      <c r="C6" s="3" t="s">
        <v>21</v>
      </c>
      <c r="D6" s="3" t="s">
        <v>21</v>
      </c>
      <c r="E6" s="3" t="s">
        <v>21</v>
      </c>
      <c r="F6" s="3" t="s">
        <v>21</v>
      </c>
      <c r="G6" s="3" t="s">
        <v>21</v>
      </c>
      <c r="H6" s="3" t="s">
        <v>21</v>
      </c>
      <c r="I6" s="3" t="s">
        <v>21</v>
      </c>
      <c r="J6" s="3" t="s">
        <v>21</v>
      </c>
      <c r="K6" s="3" t="s">
        <v>21</v>
      </c>
      <c r="L6" s="3" t="s">
        <v>21</v>
      </c>
      <c r="M6" s="3" t="s">
        <v>21</v>
      </c>
      <c r="N6" s="3" t="s">
        <v>21</v>
      </c>
      <c r="O6" s="3" t="s">
        <v>21</v>
      </c>
      <c r="P6" s="3" t="s">
        <v>21</v>
      </c>
      <c r="Q6" s="3" t="s">
        <v>21</v>
      </c>
      <c r="R6" s="40" t="s">
        <v>21</v>
      </c>
    </row>
    <row r="7" spans="1:18">
      <c r="A7" s="50" t="s">
        <v>6</v>
      </c>
      <c r="B7" s="39">
        <v>1</v>
      </c>
      <c r="C7" s="19">
        <v>2.11</v>
      </c>
      <c r="D7" s="20">
        <v>2.08</v>
      </c>
      <c r="E7" s="20">
        <v>2.1</v>
      </c>
      <c r="F7" s="20">
        <v>2.11</v>
      </c>
      <c r="G7" s="20">
        <v>2.12</v>
      </c>
      <c r="H7" s="20">
        <v>2.09</v>
      </c>
      <c r="I7" s="20">
        <v>2.09</v>
      </c>
      <c r="J7" s="20">
        <v>2.15</v>
      </c>
      <c r="K7" s="20">
        <v>2.06</v>
      </c>
      <c r="L7" s="21">
        <v>2.1</v>
      </c>
      <c r="M7" s="20">
        <v>2.08</v>
      </c>
      <c r="N7" s="22">
        <v>2.1</v>
      </c>
      <c r="O7" s="35">
        <v>2.08</v>
      </c>
      <c r="P7" s="35">
        <v>2.11</v>
      </c>
      <c r="Q7" s="35">
        <v>2.09</v>
      </c>
      <c r="R7" s="41">
        <v>2.08</v>
      </c>
    </row>
    <row r="8" spans="1:18">
      <c r="A8" s="50"/>
      <c r="B8" s="39">
        <v>2</v>
      </c>
      <c r="C8" s="20">
        <v>2.14</v>
      </c>
      <c r="D8" s="20">
        <v>2.11</v>
      </c>
      <c r="E8" s="20">
        <v>2.09</v>
      </c>
      <c r="F8" s="20">
        <v>2.09</v>
      </c>
      <c r="G8" s="20">
        <v>2.13</v>
      </c>
      <c r="H8" s="20">
        <v>2.1</v>
      </c>
      <c r="I8" s="20">
        <v>2.08</v>
      </c>
      <c r="J8" s="20">
        <v>2.1</v>
      </c>
      <c r="K8" s="20">
        <v>2.1</v>
      </c>
      <c r="L8" s="21">
        <v>2.0699999999999998</v>
      </c>
      <c r="M8" s="20">
        <v>2.1</v>
      </c>
      <c r="N8" s="22">
        <v>2.13</v>
      </c>
      <c r="O8" s="35">
        <v>2.11</v>
      </c>
      <c r="P8" s="35">
        <v>2.09</v>
      </c>
      <c r="Q8" s="35">
        <v>2.08</v>
      </c>
      <c r="R8" s="41">
        <v>2.09</v>
      </c>
    </row>
    <row r="9" spans="1:18">
      <c r="A9" s="50"/>
      <c r="B9" s="39">
        <v>3</v>
      </c>
      <c r="C9" s="20">
        <v>2.12</v>
      </c>
      <c r="D9" s="20">
        <v>2.13</v>
      </c>
      <c r="E9" s="20">
        <v>2.14</v>
      </c>
      <c r="F9" s="20">
        <v>2.13</v>
      </c>
      <c r="G9" s="20">
        <v>2.15</v>
      </c>
      <c r="H9" s="20">
        <v>2.13</v>
      </c>
      <c r="I9" s="20">
        <v>2.1</v>
      </c>
      <c r="J9" s="20">
        <v>2.14</v>
      </c>
      <c r="K9" s="20">
        <v>2.13</v>
      </c>
      <c r="L9" s="21">
        <v>2.06</v>
      </c>
      <c r="M9" s="20">
        <v>2.13</v>
      </c>
      <c r="N9" s="22">
        <v>2.15</v>
      </c>
      <c r="O9" s="35">
        <v>2.06</v>
      </c>
      <c r="P9" s="35">
        <v>2.0699999999999998</v>
      </c>
      <c r="Q9" s="35">
        <v>2.09</v>
      </c>
      <c r="R9" s="41">
        <v>2.1</v>
      </c>
    </row>
    <row r="10" spans="1:18">
      <c r="A10" s="50"/>
      <c r="B10" s="39">
        <v>4</v>
      </c>
      <c r="C10" s="20">
        <v>2.14</v>
      </c>
      <c r="D10" s="20">
        <v>2.1</v>
      </c>
      <c r="E10" s="20">
        <v>2.09</v>
      </c>
      <c r="F10" s="20">
        <v>2.1</v>
      </c>
      <c r="G10" s="20">
        <v>2.1</v>
      </c>
      <c r="H10" s="20">
        <v>2.12</v>
      </c>
      <c r="I10" s="20">
        <v>2.14</v>
      </c>
      <c r="J10" s="20">
        <v>2.13</v>
      </c>
      <c r="K10" s="20">
        <v>2.11</v>
      </c>
      <c r="L10" s="21">
        <v>2.14</v>
      </c>
      <c r="M10" s="20">
        <v>2.16</v>
      </c>
      <c r="N10" s="22">
        <v>2.14</v>
      </c>
      <c r="O10" s="35">
        <v>2.11</v>
      </c>
      <c r="P10" s="35">
        <v>2.06</v>
      </c>
      <c r="Q10" s="35">
        <v>2.1</v>
      </c>
      <c r="R10" s="41">
        <v>2.08</v>
      </c>
    </row>
    <row r="11" spans="1:18">
      <c r="A11" s="50"/>
      <c r="B11" s="4">
        <v>5</v>
      </c>
      <c r="C11" s="20">
        <v>2.11</v>
      </c>
      <c r="D11" s="20">
        <v>2.14</v>
      </c>
      <c r="E11" s="20">
        <v>2.13</v>
      </c>
      <c r="F11" s="20">
        <v>2.06</v>
      </c>
      <c r="G11" s="20">
        <v>2.11</v>
      </c>
      <c r="H11" s="20">
        <v>2.14</v>
      </c>
      <c r="I11" s="20">
        <v>2.11</v>
      </c>
      <c r="J11" s="20">
        <v>2.1</v>
      </c>
      <c r="K11" s="20">
        <v>2.14</v>
      </c>
      <c r="L11" s="21">
        <v>2.0699999999999998</v>
      </c>
      <c r="M11" s="20">
        <v>2.11</v>
      </c>
      <c r="N11" s="22">
        <v>2.0699999999999998</v>
      </c>
      <c r="O11" s="35">
        <v>2.09</v>
      </c>
      <c r="P11" s="35">
        <v>2.13</v>
      </c>
      <c r="Q11" s="35">
        <v>2.09</v>
      </c>
      <c r="R11" s="41">
        <v>2.0699999999999998</v>
      </c>
    </row>
    <row r="12" spans="1:18">
      <c r="A12" s="51" t="s">
        <v>7</v>
      </c>
      <c r="B12" s="52"/>
      <c r="C12" s="23">
        <f>(C7+C8+C9+C10+C11)/5</f>
        <v>2.1239999999999997</v>
      </c>
      <c r="D12" s="23">
        <f t="shared" ref="D12:L12" si="0">(D7+D8+D9+D10+D11)/5</f>
        <v>2.1120000000000001</v>
      </c>
      <c r="E12" s="23">
        <f t="shared" si="0"/>
        <v>2.1100000000000003</v>
      </c>
      <c r="F12" s="23">
        <f t="shared" si="0"/>
        <v>2.0979999999999999</v>
      </c>
      <c r="G12" s="23">
        <f t="shared" si="0"/>
        <v>2.1219999999999999</v>
      </c>
      <c r="H12" s="23">
        <f t="shared" si="0"/>
        <v>2.1160000000000001</v>
      </c>
      <c r="I12" s="23">
        <f t="shared" si="0"/>
        <v>2.1040000000000001</v>
      </c>
      <c r="J12" s="23">
        <f t="shared" si="0"/>
        <v>2.1239999999999997</v>
      </c>
      <c r="K12" s="23">
        <f t="shared" si="0"/>
        <v>2.1080000000000001</v>
      </c>
      <c r="L12" s="23">
        <f t="shared" si="0"/>
        <v>2.0880000000000001</v>
      </c>
      <c r="M12" s="23">
        <f t="shared" ref="M12" si="1">(M7+M8+M9+M10+M11)/5</f>
        <v>2.1159999999999997</v>
      </c>
      <c r="N12" s="23">
        <f t="shared" ref="N12:R12" si="2">(N7+N8+N9+N10+N11)/5</f>
        <v>2.1180000000000003</v>
      </c>
      <c r="O12" s="23">
        <f t="shared" si="2"/>
        <v>2.09</v>
      </c>
      <c r="P12" s="23">
        <f t="shared" si="2"/>
        <v>2.0920000000000001</v>
      </c>
      <c r="Q12" s="35">
        <f t="shared" si="2"/>
        <v>2.09</v>
      </c>
      <c r="R12" s="41">
        <f t="shared" si="2"/>
        <v>2.0840000000000001</v>
      </c>
    </row>
    <row r="13" spans="1:18">
      <c r="A13" s="51" t="s">
        <v>8</v>
      </c>
      <c r="B13" s="52"/>
      <c r="C13" s="23">
        <f>MAX(C7:C11)-MIN(C7:C11)</f>
        <v>3.0000000000000249E-2</v>
      </c>
      <c r="D13" s="23">
        <f t="shared" ref="D13:Q13" si="3">MAX(D7:D11)-MIN(D7:D11)</f>
        <v>6.0000000000000053E-2</v>
      </c>
      <c r="E13" s="23">
        <f t="shared" si="3"/>
        <v>5.0000000000000266E-2</v>
      </c>
      <c r="F13" s="23">
        <f t="shared" si="3"/>
        <v>6.999999999999984E-2</v>
      </c>
      <c r="G13" s="23">
        <f t="shared" si="3"/>
        <v>4.9999999999999822E-2</v>
      </c>
      <c r="H13" s="23">
        <f t="shared" si="3"/>
        <v>5.0000000000000266E-2</v>
      </c>
      <c r="I13" s="23">
        <f t="shared" si="3"/>
        <v>6.0000000000000053E-2</v>
      </c>
      <c r="J13" s="23">
        <f t="shared" si="3"/>
        <v>4.9999999999999822E-2</v>
      </c>
      <c r="K13" s="23">
        <f t="shared" si="3"/>
        <v>8.0000000000000071E-2</v>
      </c>
      <c r="L13" s="23">
        <f t="shared" si="3"/>
        <v>8.0000000000000071E-2</v>
      </c>
      <c r="M13" s="23">
        <f t="shared" si="3"/>
        <v>8.0000000000000071E-2</v>
      </c>
      <c r="N13" s="23">
        <f t="shared" si="3"/>
        <v>8.0000000000000071E-2</v>
      </c>
      <c r="O13" s="23">
        <f t="shared" si="3"/>
        <v>4.9999999999999822E-2</v>
      </c>
      <c r="P13" s="23">
        <f t="shared" si="3"/>
        <v>6.999999999999984E-2</v>
      </c>
      <c r="Q13" s="35">
        <f t="shared" si="3"/>
        <v>2.0000000000000018E-2</v>
      </c>
      <c r="R13" s="41">
        <f>MAX(R7:R11)-MIN(R7:R11)</f>
        <v>3.0000000000000249E-2</v>
      </c>
    </row>
    <row r="14" spans="1:18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10"/>
      <c r="N14" s="10"/>
      <c r="O14" s="10"/>
      <c r="P14" s="10"/>
      <c r="Q14" s="10"/>
      <c r="R14" s="42"/>
    </row>
    <row r="15" spans="1:18" ht="17.25" customHeight="1">
      <c r="A15" s="8"/>
      <c r="B15" s="24" t="s">
        <v>9</v>
      </c>
      <c r="C15" s="9">
        <f>AVERAGE(C12:R12)</f>
        <v>2.1059999999999999</v>
      </c>
      <c r="D15" s="10"/>
      <c r="E15" s="54" t="s">
        <v>10</v>
      </c>
      <c r="F15" s="52"/>
      <c r="G15" s="9">
        <f>C15+J15*C16</f>
        <v>2.1389874999999998</v>
      </c>
      <c r="H15" s="10"/>
      <c r="I15" s="36" t="s">
        <v>11</v>
      </c>
      <c r="J15" s="9">
        <f>IF(SUM(C10:N11)=0,1.02,IF(SUM(C11:N11)=0,0.73,0.58))</f>
        <v>0.57999999999999996</v>
      </c>
      <c r="K15" s="11"/>
      <c r="L15" s="55" t="s">
        <v>12</v>
      </c>
      <c r="M15" s="55"/>
      <c r="N15" s="55"/>
      <c r="O15" s="14"/>
      <c r="P15" s="14"/>
      <c r="Q15" s="14"/>
      <c r="R15" s="43"/>
    </row>
    <row r="16" spans="1:18" ht="17.25" customHeight="1">
      <c r="A16" s="8"/>
      <c r="B16" s="24" t="s">
        <v>13</v>
      </c>
      <c r="C16" s="9">
        <f>AVERAGE(C13:R13)</f>
        <v>5.6875000000000037E-2</v>
      </c>
      <c r="D16" s="10"/>
      <c r="E16" s="54" t="s">
        <v>14</v>
      </c>
      <c r="F16" s="52"/>
      <c r="G16" s="9">
        <f>C15-J15*C16</f>
        <v>2.0730124999999999</v>
      </c>
      <c r="H16" s="10"/>
      <c r="I16" s="36" t="s">
        <v>15</v>
      </c>
      <c r="J16" s="37">
        <v>0</v>
      </c>
      <c r="K16" s="11"/>
      <c r="L16" s="55"/>
      <c r="M16" s="55"/>
      <c r="N16" s="55"/>
      <c r="O16" s="14"/>
      <c r="P16" s="14"/>
      <c r="Q16" s="14"/>
      <c r="R16" s="43"/>
    </row>
    <row r="17" spans="1:19" ht="17.25" customHeight="1">
      <c r="A17" s="8"/>
      <c r="B17" s="12"/>
      <c r="C17" s="10"/>
      <c r="D17" s="10"/>
      <c r="E17" s="54" t="s">
        <v>16</v>
      </c>
      <c r="F17" s="52"/>
      <c r="G17" s="9">
        <f>J17*C16</f>
        <v>0.12023375000000007</v>
      </c>
      <c r="H17" s="10"/>
      <c r="I17" s="36" t="s">
        <v>17</v>
      </c>
      <c r="J17" s="37">
        <v>2.1139999999999999</v>
      </c>
      <c r="K17" s="12"/>
      <c r="L17" s="55"/>
      <c r="M17" s="55"/>
      <c r="N17" s="55"/>
      <c r="O17" s="14"/>
      <c r="P17" s="14"/>
      <c r="Q17" s="14"/>
      <c r="R17" s="43"/>
    </row>
    <row r="18" spans="1:19" ht="17.25" customHeight="1">
      <c r="A18" s="8"/>
      <c r="B18" s="12"/>
      <c r="C18" s="10"/>
      <c r="D18" s="10"/>
      <c r="E18" s="54" t="s">
        <v>18</v>
      </c>
      <c r="F18" s="52"/>
      <c r="G18" s="9">
        <f>J16*C16</f>
        <v>0</v>
      </c>
      <c r="H18" s="10"/>
      <c r="I18" s="10"/>
      <c r="J18" s="12"/>
      <c r="K18" s="12"/>
      <c r="L18" s="55"/>
      <c r="M18" s="55"/>
      <c r="N18" s="55"/>
      <c r="O18" s="14"/>
      <c r="P18" s="14"/>
      <c r="Q18" s="14"/>
      <c r="R18" s="43"/>
    </row>
    <row r="19" spans="1:19">
      <c r="A19" s="8"/>
      <c r="B19" s="12"/>
      <c r="C19" s="10"/>
      <c r="D19" s="10"/>
      <c r="E19" s="34"/>
      <c r="F19" s="12"/>
      <c r="G19" s="10"/>
      <c r="H19" s="10"/>
      <c r="I19" s="10"/>
      <c r="J19" s="12"/>
      <c r="K19" s="12"/>
      <c r="L19" s="38"/>
      <c r="M19" s="38"/>
      <c r="N19" s="38"/>
      <c r="O19" s="14"/>
      <c r="P19" s="14"/>
      <c r="Q19" s="14"/>
      <c r="R19" s="43"/>
    </row>
    <row r="20" spans="1:19">
      <c r="A20" s="1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O20" s="14"/>
      <c r="P20" s="14"/>
      <c r="Q20" s="14"/>
      <c r="R20" s="43"/>
    </row>
    <row r="21" spans="1:19">
      <c r="A21" s="1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O21" s="14"/>
      <c r="P21" s="14"/>
      <c r="Q21" s="14"/>
      <c r="R21" s="43"/>
    </row>
    <row r="22" spans="1:19">
      <c r="A22" s="15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O22" s="14"/>
      <c r="P22" s="14"/>
      <c r="Q22" s="14"/>
      <c r="R22" s="43"/>
    </row>
    <row r="23" spans="1:19">
      <c r="A23" s="15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O23" s="14"/>
      <c r="P23" s="14"/>
      <c r="Q23" s="14"/>
      <c r="R23" s="43"/>
    </row>
    <row r="24" spans="1:19">
      <c r="A24" s="15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O24" s="14"/>
      <c r="P24" s="14"/>
      <c r="Q24" s="14"/>
      <c r="R24" s="43"/>
    </row>
    <row r="25" spans="1:19">
      <c r="A25" s="15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O25" s="14"/>
      <c r="P25" s="14"/>
      <c r="Q25" s="14"/>
      <c r="R25" s="43"/>
      <c r="S25" t="s">
        <v>36</v>
      </c>
    </row>
    <row r="26" spans="1:19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O26" s="14"/>
      <c r="P26" s="14"/>
      <c r="Q26" s="14"/>
      <c r="R26" s="43"/>
    </row>
    <row r="27" spans="1:19">
      <c r="A27" s="15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O27" s="14"/>
      <c r="P27" s="14"/>
      <c r="Q27" s="14"/>
      <c r="R27" s="43"/>
    </row>
    <row r="28" spans="1:19">
      <c r="A28" s="15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14"/>
      <c r="P28" s="14"/>
      <c r="Q28" s="14"/>
      <c r="R28" s="43"/>
      <c r="S28" t="s">
        <v>38</v>
      </c>
    </row>
    <row r="29" spans="1:19">
      <c r="A29" s="15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O29" s="14"/>
      <c r="P29" s="14"/>
      <c r="Q29" s="14"/>
      <c r="R29" s="43"/>
    </row>
    <row r="30" spans="1:19">
      <c r="A30" s="15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O30" s="14"/>
      <c r="P30" s="14"/>
      <c r="Q30" s="14"/>
      <c r="R30" s="43"/>
      <c r="S30" t="s">
        <v>37</v>
      </c>
    </row>
    <row r="31" spans="1:19">
      <c r="A31" s="15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O31" s="14"/>
      <c r="P31" s="14"/>
      <c r="Q31" s="14"/>
      <c r="R31" s="43"/>
    </row>
    <row r="32" spans="1:19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O32" s="14"/>
      <c r="P32" s="14"/>
      <c r="Q32" s="14"/>
      <c r="R32" s="43"/>
    </row>
    <row r="33" spans="1:19">
      <c r="A33" s="1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O33" s="14"/>
      <c r="P33" s="14"/>
      <c r="Q33" s="14"/>
      <c r="R33" s="43"/>
    </row>
    <row r="34" spans="1:19">
      <c r="A34" s="1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O34" s="14"/>
      <c r="P34" s="14"/>
      <c r="Q34" s="14"/>
      <c r="R34" s="43"/>
    </row>
    <row r="35" spans="1:19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O35" s="14"/>
      <c r="P35" s="14"/>
      <c r="Q35" s="14"/>
      <c r="R35" s="43"/>
    </row>
    <row r="36" spans="1:19">
      <c r="A36" s="15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O36" s="14"/>
      <c r="P36" s="14"/>
      <c r="Q36" s="14"/>
      <c r="R36" s="43"/>
    </row>
    <row r="37" spans="1:19">
      <c r="A37" s="1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O37" s="14"/>
      <c r="P37" s="14"/>
      <c r="Q37" s="14"/>
      <c r="R37" s="43"/>
    </row>
    <row r="38" spans="1:19">
      <c r="A38" s="1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O38" s="14"/>
      <c r="P38" s="14"/>
      <c r="Q38" s="14"/>
      <c r="R38" s="43"/>
    </row>
    <row r="39" spans="1:19">
      <c r="A39" s="15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O39" s="14"/>
      <c r="P39" s="14"/>
      <c r="Q39" s="14"/>
      <c r="R39" s="43"/>
    </row>
    <row r="40" spans="1:19">
      <c r="A40" s="1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O40" s="14"/>
      <c r="P40" s="14"/>
      <c r="Q40" s="14"/>
      <c r="R40" s="43"/>
    </row>
    <row r="41" spans="1:19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O41" s="14"/>
      <c r="P41" s="14"/>
      <c r="Q41" s="14"/>
      <c r="R41" s="43"/>
      <c r="S41" t="s">
        <v>33</v>
      </c>
    </row>
    <row r="42" spans="1:19">
      <c r="A42" s="15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O42" s="14"/>
      <c r="P42" s="14"/>
      <c r="Q42" s="14"/>
      <c r="R42" s="43"/>
    </row>
    <row r="43" spans="1:19">
      <c r="A43" s="1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O43" s="14"/>
      <c r="P43" s="14"/>
      <c r="Q43" s="14"/>
      <c r="R43" s="43"/>
    </row>
    <row r="44" spans="1:19">
      <c r="A44" s="15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O44" s="14"/>
      <c r="P44" s="14"/>
      <c r="Q44" s="14"/>
      <c r="R44" s="43"/>
      <c r="S44" t="s">
        <v>34</v>
      </c>
    </row>
    <row r="45" spans="1:19">
      <c r="A45" s="15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O45" s="14"/>
      <c r="P45" s="14"/>
      <c r="Q45" s="14"/>
      <c r="R45" s="43"/>
    </row>
    <row r="46" spans="1:19">
      <c r="A46" s="15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O46" s="14"/>
      <c r="P46" s="14"/>
      <c r="Q46" s="14"/>
      <c r="R46" s="43"/>
    </row>
    <row r="47" spans="1:19">
      <c r="A47" s="1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O47" s="14"/>
      <c r="P47" s="14"/>
      <c r="Q47" s="14"/>
      <c r="R47" s="43"/>
      <c r="S47" t="s">
        <v>35</v>
      </c>
    </row>
    <row r="48" spans="1:19">
      <c r="A48" s="1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O48" s="14"/>
      <c r="P48" s="14"/>
      <c r="Q48" s="14"/>
      <c r="R48" s="43"/>
    </row>
    <row r="49" spans="1:18">
      <c r="A49" s="1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O49" s="14"/>
      <c r="P49" s="14"/>
      <c r="Q49" s="14"/>
      <c r="R49" s="43"/>
    </row>
    <row r="50" spans="1:18">
      <c r="A50" s="15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O50" s="14"/>
      <c r="P50" s="14"/>
      <c r="Q50" s="14"/>
      <c r="R50" s="43"/>
    </row>
    <row r="51" spans="1:18">
      <c r="A51" s="15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O51" s="14"/>
      <c r="P51" s="14"/>
      <c r="Q51" s="14"/>
      <c r="R51" s="43"/>
    </row>
    <row r="52" spans="1:18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O52" s="14"/>
      <c r="P52" s="14"/>
      <c r="Q52" s="14"/>
      <c r="R52" s="43"/>
    </row>
    <row r="53" spans="1:18" ht="14.5">
      <c r="A53" s="31" t="s">
        <v>25</v>
      </c>
      <c r="B53" s="53" t="s">
        <v>26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O53" s="14"/>
      <c r="P53" s="14"/>
      <c r="Q53" s="14"/>
      <c r="R53" s="43"/>
    </row>
    <row r="54" spans="1:18" ht="14.5">
      <c r="A54" s="32" t="s">
        <v>22</v>
      </c>
      <c r="B54" s="33" t="s">
        <v>27</v>
      </c>
      <c r="C54" s="33"/>
      <c r="D54" s="33"/>
      <c r="E54" s="33"/>
      <c r="F54" s="33"/>
      <c r="G54" s="33"/>
      <c r="H54" s="33"/>
      <c r="I54" s="33"/>
      <c r="J54" s="33" t="s">
        <v>20</v>
      </c>
      <c r="K54" s="33"/>
      <c r="L54" s="33"/>
      <c r="M54" s="30"/>
      <c r="N54" s="30"/>
      <c r="O54" s="30"/>
      <c r="P54" s="30"/>
      <c r="Q54" s="30"/>
      <c r="R54" s="44"/>
    </row>
    <row r="55" spans="1:18" ht="22.5" customHeight="1" thickBot="1">
      <c r="A55" s="26"/>
      <c r="B55" s="27" t="s">
        <v>23</v>
      </c>
      <c r="C55" s="27" t="s">
        <v>21</v>
      </c>
      <c r="D55" s="28"/>
      <c r="E55" s="28"/>
      <c r="F55" s="28"/>
      <c r="G55" s="27"/>
      <c r="H55" s="28"/>
      <c r="I55" s="28"/>
      <c r="J55" s="27"/>
      <c r="K55" s="29"/>
      <c r="L55" s="28"/>
      <c r="M55" s="16"/>
      <c r="N55" s="16"/>
      <c r="O55" s="27" t="s">
        <v>24</v>
      </c>
      <c r="P55" s="29" t="s">
        <v>29</v>
      </c>
      <c r="Q55" s="16"/>
      <c r="R55" s="45"/>
    </row>
  </sheetData>
  <protectedRanges>
    <protectedRange password="CE28" sqref="C7:N11" name="区域2_1"/>
  </protectedRanges>
  <mergeCells count="23">
    <mergeCell ref="K3:L3"/>
    <mergeCell ref="A1:R1"/>
    <mergeCell ref="I4:J4"/>
    <mergeCell ref="A3:B3"/>
    <mergeCell ref="C3:D3"/>
    <mergeCell ref="F3:G3"/>
    <mergeCell ref="H3:I3"/>
    <mergeCell ref="A2:R2"/>
    <mergeCell ref="M3:R3"/>
    <mergeCell ref="C4:G4"/>
    <mergeCell ref="K4:R4"/>
    <mergeCell ref="A4:B4"/>
    <mergeCell ref="B53:L53"/>
    <mergeCell ref="E15:F15"/>
    <mergeCell ref="L15:N18"/>
    <mergeCell ref="E16:F16"/>
    <mergeCell ref="E17:F17"/>
    <mergeCell ref="E18:F18"/>
    <mergeCell ref="A5:B5"/>
    <mergeCell ref="A6:B6"/>
    <mergeCell ref="A7:A11"/>
    <mergeCell ref="A12:B12"/>
    <mergeCell ref="A13:B13"/>
  </mergeCells>
  <phoneticPr fontId="2" type="noConversion"/>
  <conditionalFormatting sqref="C12:P12">
    <cfRule type="cellIs" dxfId="1" priority="2" stopIfTrue="1" operator="notBetween">
      <formula>$G$15</formula>
      <formula>$G$16</formula>
    </cfRule>
  </conditionalFormatting>
  <conditionalFormatting sqref="C13:P13">
    <cfRule type="cellIs" dxfId="0" priority="3" stopIfTrue="1" operator="notBetween">
      <formula>$G$17</formula>
      <formula>$G$18</formula>
    </cfRule>
  </conditionalFormatting>
  <pageMargins left="0.25" right="0.25" top="0.75" bottom="0.75" header="0.3" footer="0.3"/>
  <pageSetup scale="6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B8"/>
  <sheetViews>
    <sheetView workbookViewId="0">
      <selection activeCell="B2" sqref="B2:B8"/>
    </sheetView>
  </sheetViews>
  <sheetFormatPr defaultRowHeight="14"/>
  <sheetData>
    <row r="2" spans="2:2">
      <c r="B2">
        <v>2.0499999999999998</v>
      </c>
    </row>
    <row r="3" spans="2:2">
      <c r="B3">
        <v>2.0699999999999998</v>
      </c>
    </row>
    <row r="4" spans="2:2">
      <c r="B4">
        <v>2.06</v>
      </c>
    </row>
    <row r="5" spans="2:2">
      <c r="B5">
        <v>2.04</v>
      </c>
    </row>
    <row r="6" spans="2:2">
      <c r="B6">
        <v>2.0699999999999998</v>
      </c>
    </row>
    <row r="7" spans="2:2">
      <c r="B7">
        <v>2.0699999999999998</v>
      </c>
    </row>
    <row r="8" spans="2:2">
      <c r="B8">
        <f>AVERAGE(B2:B7)</f>
        <v>2.06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2021-11-14T14:54:42Z</dcterms:modified>
</cp:coreProperties>
</file>