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theme/themeOverride2.xml" ContentType="application/vnd.openxmlformats-officedocument.themeOverride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jpeg" ContentType="image/jpeg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10" yWindow="-110" windowWidth="16670" windowHeight="10050" activeTab="1"/>
  </bookViews>
  <sheets>
    <sheet name="1A" sheetId="1" r:id="rId1"/>
    <sheet name="1B" sheetId="2" r:id="rId2"/>
  </sheets>
  <definedNames>
    <definedName name="_xlnm.Print_Titles" localSheetId="0">'1A'!#REF!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/>
  <c r="G15"/>
  <c r="F16"/>
  <c r="G16"/>
  <c r="F17"/>
  <c r="G17"/>
  <c r="F18"/>
  <c r="G18"/>
  <c r="F13" l="1"/>
  <c r="G10"/>
  <c r="G11"/>
  <c r="G12"/>
  <c r="G13"/>
  <c r="G14"/>
  <c r="G9"/>
  <c r="F10"/>
  <c r="F11"/>
  <c r="F12"/>
  <c r="F14"/>
  <c r="F9"/>
  <c r="B27" l="1"/>
  <c r="E27"/>
  <c r="D35" l="1"/>
  <c r="D34"/>
  <c r="D32"/>
  <c r="D30"/>
  <c r="D31" l="1"/>
</calcChain>
</file>

<file path=xl/sharedStrings.xml><?xml version="1.0" encoding="utf-8"?>
<sst xmlns="http://schemas.openxmlformats.org/spreadsheetml/2006/main" count="54" uniqueCount="43">
  <si>
    <t>附录D</t>
  </si>
  <si>
    <t>序号</t>
  </si>
  <si>
    <t>核查</t>
  </si>
  <si>
    <t>R</t>
  </si>
  <si>
    <t>日期</t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</si>
  <si>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1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</si>
  <si>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2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</si>
  <si>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3</t>
    </r>
  </si>
  <si>
    <t>查表得:</t>
  </si>
  <si>
    <t>控制图计算：</t>
  </si>
  <si>
    <r>
      <rPr>
        <sz val="12"/>
        <rFont val="宋体"/>
        <family val="3"/>
        <charset val="134"/>
      </rPr>
      <t>中心线</t>
    </r>
    <r>
      <rPr>
        <sz val="12"/>
        <rFont val="Times New Roman"/>
        <family val="1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</si>
  <si>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</si>
  <si>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</si>
  <si>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</si>
  <si>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</si>
  <si>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</si>
  <si>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</si>
  <si>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</si>
  <si>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监视结果评价：</t>
    </r>
  </si>
  <si>
    <t>附录E</t>
  </si>
  <si>
    <t>--</t>
    <phoneticPr fontId="11" type="noConversion"/>
  </si>
  <si>
    <r>
      <t>A</t>
    </r>
    <r>
      <rPr>
        <vertAlign val="subscript"/>
        <sz val="14"/>
        <rFont val="宋体"/>
        <family val="3"/>
        <charset val="134"/>
      </rPr>
      <t>2=</t>
    </r>
    <phoneticPr fontId="11" type="noConversion"/>
  </si>
  <si>
    <r>
      <t>D</t>
    </r>
    <r>
      <rPr>
        <vertAlign val="subscript"/>
        <sz val="14"/>
        <rFont val="宋体"/>
        <family val="3"/>
        <charset val="134"/>
      </rPr>
      <t>4=</t>
    </r>
  </si>
  <si>
    <r>
      <t>D</t>
    </r>
    <r>
      <rPr>
        <vertAlign val="subscript"/>
        <sz val="14"/>
        <rFont val="宋体"/>
        <family val="3"/>
        <charset val="134"/>
      </rPr>
      <t>3=</t>
    </r>
  </si>
  <si>
    <r>
      <rPr>
        <sz val="12"/>
        <rFont val="Times New Roman"/>
        <family val="1"/>
      </rPr>
      <t xml:space="preserve">      </t>
    </r>
    <r>
      <rPr>
        <sz val="12"/>
        <rFont val="宋体"/>
        <family val="3"/>
        <charset val="134"/>
      </rPr>
      <t>核查人员：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于子轩</t>
    </r>
    <phoneticPr fontId="11" type="noConversion"/>
  </si>
  <si>
    <t>被测参数：涡街转换器电流输出20mA</t>
    <phoneticPr fontId="11" type="noConversion"/>
  </si>
  <si>
    <t>2021.1.18</t>
    <phoneticPr fontId="11" type="noConversion"/>
  </si>
  <si>
    <t>2021.2.23</t>
    <phoneticPr fontId="11" type="noConversion"/>
  </si>
  <si>
    <t>2021.3.18</t>
    <phoneticPr fontId="11" type="noConversion"/>
  </si>
  <si>
    <t>2021.4.19</t>
    <phoneticPr fontId="11" type="noConversion"/>
  </si>
  <si>
    <t>2021.5.18</t>
    <phoneticPr fontId="11" type="noConversion"/>
  </si>
  <si>
    <t>2021.6.17</t>
    <phoneticPr fontId="11" type="noConversion"/>
  </si>
  <si>
    <t>2021.7.19</t>
    <phoneticPr fontId="11" type="noConversion"/>
  </si>
  <si>
    <t>2021.8.19</t>
    <phoneticPr fontId="11" type="noConversion"/>
  </si>
  <si>
    <t>2021.9.20</t>
    <phoneticPr fontId="11" type="noConversion"/>
  </si>
  <si>
    <t>2021.10.19</t>
    <phoneticPr fontId="11" type="noConversion"/>
  </si>
  <si>
    <t>涡街转换器电流输出
测量过程监视统计记录表</t>
    <phoneticPr fontId="11" type="noConversion"/>
  </si>
  <si>
    <t xml:space="preserve">   测量过程名称：涡街转换器电流输出测量过程</t>
    <phoneticPr fontId="11" type="noConversion"/>
  </si>
  <si>
    <t xml:space="preserve">测量仪器：数字万用表         
测量范围： DCA  20mA量程  </t>
    <phoneticPr fontId="11" type="noConversion"/>
  </si>
  <si>
    <r>
      <t>监视方法：统计技术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核查标准：留样样品</t>
    </r>
    <phoneticPr fontId="11" type="noConversion"/>
  </si>
  <si>
    <t>示值(mA)</t>
    <phoneticPr fontId="11" type="noConversion"/>
  </si>
  <si>
    <t>mA</t>
  </si>
  <si>
    <t xml:space="preserve">    均值、极差控制图状态正常，测量过程未出现非正常变异，能满足顾客要求。</t>
    <phoneticPr fontId="11" type="noConversion"/>
  </si>
</sst>
</file>

<file path=xl/styles.xml><?xml version="1.0" encoding="utf-8"?>
<styleSheet xmlns="http://schemas.openxmlformats.org/spreadsheetml/2006/main">
  <numFmts count="5">
    <numFmt numFmtId="176" formatCode="0.000_);[Red]\(0.000\)"/>
    <numFmt numFmtId="177" formatCode="0.0_ "/>
    <numFmt numFmtId="178" formatCode="0.000_ "/>
    <numFmt numFmtId="179" formatCode="0.0000_ "/>
    <numFmt numFmtId="180" formatCode="0.00_);[Red]\(0.00\)"/>
  </numFmts>
  <fonts count="18">
    <font>
      <sz val="12"/>
      <name val="宋体"/>
      <charset val="134"/>
    </font>
    <font>
      <sz val="16"/>
      <name val="宋体"/>
      <family val="3"/>
      <charset val="134"/>
    </font>
    <font>
      <b/>
      <sz val="14"/>
      <name val="宋体"/>
      <family val="3"/>
      <charset val="134"/>
    </font>
    <font>
      <sz val="1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宋体"/>
      <family val="3"/>
      <charset val="134"/>
    </font>
    <font>
      <sz val="10.5"/>
      <name val="Times New Roman"/>
      <family val="1"/>
    </font>
    <font>
      <i/>
      <sz val="16"/>
      <name val="Times New Roman"/>
      <family val="1"/>
    </font>
    <font>
      <vertAlign val="subscript"/>
      <sz val="12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vertAlign val="subscript"/>
      <sz val="14"/>
      <name val="宋体"/>
      <family val="3"/>
      <charset val="134"/>
    </font>
    <font>
      <sz val="12"/>
      <name val="宋体"/>
      <family val="1"/>
      <charset val="134"/>
    </font>
    <font>
      <sz val="10.5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77" fontId="5" fillId="0" borderId="5" xfId="0" applyNumberFormat="1" applyFont="1" applyBorder="1" applyAlignment="1">
      <alignment horizontal="center" wrapText="1"/>
    </xf>
    <xf numFmtId="0" fontId="6" fillId="0" borderId="0" xfId="0" applyFont="1" applyAlignment="1"/>
    <xf numFmtId="0" fontId="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/>
    <xf numFmtId="179" fontId="5" fillId="0" borderId="0" xfId="0" applyNumberFormat="1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Border="1"/>
    <xf numFmtId="180" fontId="0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vertical="top" wrapText="1"/>
    </xf>
    <xf numFmtId="0" fontId="12" fillId="0" borderId="0" xfId="0" quotePrefix="1" applyFont="1" applyAlignment="1">
      <alignment horizontal="left" vertical="center"/>
    </xf>
    <xf numFmtId="178" fontId="0" fillId="0" borderId="0" xfId="0" applyNumberFormat="1" applyFont="1" applyBorder="1" applyAlignment="1">
      <alignment horizontal="left" vertical="center"/>
    </xf>
    <xf numFmtId="178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2" fillId="0" borderId="2" xfId="0" quotePrefix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179" fontId="5" fillId="0" borderId="5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Font="1" applyAlignment="1">
      <alignment horizontal="left" vertical="center"/>
    </xf>
    <xf numFmtId="178" fontId="0" fillId="0" borderId="2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wrapText="1" indent="1"/>
    </xf>
    <xf numFmtId="0" fontId="0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49" fontId="17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Relationship Id="rId4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Relationship Id="rId4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均值控制图</a:t>
            </a:r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'1A'!$F$9:$F$19</c:f>
              <c:numCache>
                <c:formatCode>0.0000_ </c:formatCode>
                <c:ptCount val="11"/>
                <c:pt idx="0">
                  <c:v>19.987333333333336</c:v>
                </c:pt>
                <c:pt idx="1">
                  <c:v>19.983333333333334</c:v>
                </c:pt>
                <c:pt idx="2">
                  <c:v>19.986966666666664</c:v>
                </c:pt>
                <c:pt idx="3">
                  <c:v>19.984000000000002</c:v>
                </c:pt>
                <c:pt idx="4">
                  <c:v>19.984666666666666</c:v>
                </c:pt>
                <c:pt idx="5">
                  <c:v>19.984666666666669</c:v>
                </c:pt>
                <c:pt idx="6">
                  <c:v>19.986333333333334</c:v>
                </c:pt>
                <c:pt idx="7">
                  <c:v>19.984999999999999</c:v>
                </c:pt>
                <c:pt idx="8">
                  <c:v>19.988</c:v>
                </c:pt>
                <c:pt idx="9">
                  <c:v>19.984666666666666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23-4B16-8CFA-E5B99407A10D}"/>
            </c:ext>
          </c:extLst>
        </c:ser>
        <c:marker val="1"/>
        <c:axId val="147760256"/>
        <c:axId val="147761792"/>
      </c:lineChart>
      <c:catAx>
        <c:axId val="147760256"/>
        <c:scaling>
          <c:orientation val="minMax"/>
        </c:scaling>
        <c:axPos val="b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761792"/>
        <c:crosses val="autoZero"/>
        <c:auto val="1"/>
        <c:lblAlgn val="ctr"/>
        <c:lblOffset val="100"/>
      </c:catAx>
      <c:valAx>
        <c:axId val="147761792"/>
        <c:scaling>
          <c:orientation val="minMax"/>
          <c:max val="19.991"/>
          <c:min val="19.979999999999997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 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76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极差控制图</a:t>
            </a:r>
          </a:p>
        </c:rich>
      </c:tx>
      <c:layout>
        <c:manualLayout>
          <c:xMode val="edge"/>
          <c:yMode val="edge"/>
          <c:x val="0.41263897094836188"/>
          <c:y val="0"/>
        </c:manualLayout>
      </c:layout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'1A'!$G$9:$G$19</c:f>
              <c:numCache>
                <c:formatCode>0.0000_ </c:formatCode>
                <c:ptCount val="11"/>
                <c:pt idx="0">
                  <c:v>6.9999999999978968E-3</c:v>
                </c:pt>
                <c:pt idx="1">
                  <c:v>3.0000000000001137E-3</c:v>
                </c:pt>
                <c:pt idx="2">
                  <c:v>6.8999999999981299E-3</c:v>
                </c:pt>
                <c:pt idx="3">
                  <c:v>7.9999999999991189E-3</c:v>
                </c:pt>
                <c:pt idx="4">
                  <c:v>6.0000000000002274E-3</c:v>
                </c:pt>
                <c:pt idx="5">
                  <c:v>7.0000000000014495E-3</c:v>
                </c:pt>
                <c:pt idx="6">
                  <c:v>7.0000000000014495E-3</c:v>
                </c:pt>
                <c:pt idx="7">
                  <c:v>3.0000000000001137E-3</c:v>
                </c:pt>
                <c:pt idx="8">
                  <c:v>3.0000000000001137E-3</c:v>
                </c:pt>
                <c:pt idx="9">
                  <c:v>6.0000000000002274E-3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C9-4059-B04B-01742DDC294A}"/>
            </c:ext>
          </c:extLst>
        </c:ser>
        <c:marker val="1"/>
        <c:axId val="133388160"/>
        <c:axId val="133389696"/>
      </c:lineChart>
      <c:catAx>
        <c:axId val="133388160"/>
        <c:scaling>
          <c:orientation val="minMax"/>
        </c:scaling>
        <c:axPos val="b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389696"/>
        <c:crosses val="autoZero"/>
        <c:auto val="1"/>
        <c:lblAlgn val="ctr"/>
        <c:lblOffset val="100"/>
      </c:catAx>
      <c:valAx>
        <c:axId val="133389696"/>
        <c:scaling>
          <c:orientation val="minMax"/>
          <c:max val="2.0000000000000004E-2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 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38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224518</xdr:colOff>
      <xdr:row>26</xdr:row>
      <xdr:rowOff>47625</xdr:rowOff>
    </xdr:from>
    <xdr:to>
      <xdr:col>3</xdr:col>
      <xdr:colOff>491218</xdr:colOff>
      <xdr:row>26</xdr:row>
      <xdr:rowOff>247650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6693" y="805815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33</xdr:row>
      <xdr:rowOff>47625</xdr:rowOff>
    </xdr:from>
    <xdr:to>
      <xdr:col>2</xdr:col>
      <xdr:colOff>390525</xdr:colOff>
      <xdr:row>33</xdr:row>
      <xdr:rowOff>285750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039350" y="1088580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5</xdr:col>
      <xdr:colOff>152400</xdr:colOff>
      <xdr:row>38</xdr:row>
      <xdr:rowOff>387350</xdr:rowOff>
    </xdr:from>
    <xdr:to>
      <xdr:col>6</xdr:col>
      <xdr:colOff>186690</xdr:colOff>
      <xdr:row>38</xdr:row>
      <xdr:rowOff>596900</xdr:rowOff>
    </xdr:to>
    <xdr:pic>
      <xdr:nvPicPr>
        <xdr:cNvPr id="4" name="图片 3" descr="王义安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83000" y="13455650"/>
          <a:ext cx="720090" cy="209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141514</xdr:colOff>
      <xdr:row>4</xdr:row>
      <xdr:rowOff>27213</xdr:rowOff>
    </xdr:from>
    <xdr:to>
      <xdr:col>11</xdr:col>
      <xdr:colOff>468084</xdr:colOff>
      <xdr:row>22</xdr:row>
      <xdr:rowOff>123824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102054</xdr:colOff>
      <xdr:row>31</xdr:row>
      <xdr:rowOff>47625</xdr:rowOff>
    </xdr:from>
    <xdr:to>
      <xdr:col>11</xdr:col>
      <xdr:colOff>447676</xdr:colOff>
      <xdr:row>52</xdr:row>
      <xdr:rowOff>121104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635000</xdr:colOff>
      <xdr:row>54</xdr:row>
      <xdr:rowOff>25400</xdr:rowOff>
    </xdr:from>
    <xdr:to>
      <xdr:col>10</xdr:col>
      <xdr:colOff>669290</xdr:colOff>
      <xdr:row>55</xdr:row>
      <xdr:rowOff>44450</xdr:rowOff>
    </xdr:to>
    <xdr:pic>
      <xdr:nvPicPr>
        <xdr:cNvPr id="4" name="图片 3" descr="王义安.jp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07200" y="10471150"/>
          <a:ext cx="720090" cy="20955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0.07296</cdr:x>
      <cdr:y>0.18219</cdr:y>
    </cdr:from>
    <cdr:to>
      <cdr:x>0.93742</cdr:x>
      <cdr:y>0.18616</cdr:y>
    </cdr:to>
    <cdr:cxnSp macro="">
      <cdr:nvCxnSpPr>
        <cdr:cNvPr id="3" name="直接连接符 2">
          <a:extLst xmlns:a="http://schemas.openxmlformats.org/drawingml/2006/main">
            <a:ext uri="{FF2B5EF4-FFF2-40B4-BE49-F238E27FC236}">
              <a16:creationId xmlns:a16="http://schemas.microsoft.com/office/drawing/2014/main" xmlns="" id="{00000000-0008-0000-0100-000010000000}"/>
            </a:ext>
          </a:extLst>
        </cdr:cNvPr>
        <cdr:cNvCxnSpPr/>
      </cdr:nvCxnSpPr>
      <cdr:spPr>
        <a:xfrm xmlns:a="http://schemas.openxmlformats.org/drawingml/2006/main" flipV="1">
          <a:off x="574212" y="642332"/>
          <a:ext cx="6803620" cy="1399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0.0861</cdr:x>
      <cdr:y>0.88937</cdr:y>
    </cdr:from>
    <cdr:to>
      <cdr:x>0.95055</cdr:x>
      <cdr:y>0.89333</cdr:y>
    </cdr:to>
    <cdr:cxnSp macro="">
      <cdr:nvCxnSpPr>
        <cdr:cNvPr id="4" name="直接连接符 3">
          <a:extLst xmlns:a="http://schemas.openxmlformats.org/drawingml/2006/main">
            <a:ext uri="{FF2B5EF4-FFF2-40B4-BE49-F238E27FC236}">
              <a16:creationId xmlns:a16="http://schemas.microsoft.com/office/drawing/2014/main" xmlns="" id="{00000000-0008-0000-0100-000010000000}"/>
            </a:ext>
          </a:extLst>
        </cdr:cNvPr>
        <cdr:cNvCxnSpPr/>
      </cdr:nvCxnSpPr>
      <cdr:spPr>
        <a:xfrm xmlns:a="http://schemas.openxmlformats.org/drawingml/2006/main" flipV="1">
          <a:off x="677651" y="3135577"/>
          <a:ext cx="6803541" cy="1396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0.08114</cdr:x>
      <cdr:y>0.54953</cdr:y>
    </cdr:from>
    <cdr:to>
      <cdr:x>0.95043</cdr:x>
      <cdr:y>0.55151</cdr:y>
    </cdr:to>
    <cdr:cxnSp macro="">
      <cdr:nvCxnSpPr>
        <cdr:cNvPr id="6" name="直接连接符 5">
          <a:extLst xmlns:a="http://schemas.openxmlformats.org/drawingml/2006/main">
            <a:ext uri="{FF2B5EF4-FFF2-40B4-BE49-F238E27FC236}">
              <a16:creationId xmlns:a16="http://schemas.microsoft.com/office/drawing/2014/main" xmlns="" id="{00000000-0008-0000-0100-000005000000}"/>
            </a:ext>
          </a:extLst>
        </cdr:cNvPr>
        <cdr:cNvCxnSpPr/>
      </cdr:nvCxnSpPr>
      <cdr:spPr>
        <a:xfrm xmlns:a="http://schemas.openxmlformats.org/drawingml/2006/main">
          <a:off x="638639" y="1937445"/>
          <a:ext cx="6841634" cy="698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0.07121</cdr:x>
      <cdr:y>0.30875</cdr:y>
    </cdr:from>
    <cdr:to>
      <cdr:x>0.92213</cdr:x>
      <cdr:y>0.31272</cdr:y>
    </cdr:to>
    <cdr:cxnSp macro="">
      <cdr:nvCxnSpPr>
        <cdr:cNvPr id="2" name="直接连接符 1">
          <a:extLst xmlns:a="http://schemas.openxmlformats.org/drawingml/2006/main">
            <a:ext uri="{FF2B5EF4-FFF2-40B4-BE49-F238E27FC236}">
              <a16:creationId xmlns:a16="http://schemas.microsoft.com/office/drawing/2014/main" xmlns="" id="{E243CF82-CEFE-4A00-8896-20C56F17DCC9}"/>
            </a:ext>
          </a:extLst>
        </cdr:cNvPr>
        <cdr:cNvCxnSpPr/>
      </cdr:nvCxnSpPr>
      <cdr:spPr>
        <a:xfrm xmlns:a="http://schemas.openxmlformats.org/drawingml/2006/main" flipV="1">
          <a:off x="561838" y="1257856"/>
          <a:ext cx="6713267" cy="1617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0.07604</cdr:x>
      <cdr:y>0.67299</cdr:y>
    </cdr:from>
    <cdr:to>
      <cdr:x>0.93172</cdr:x>
      <cdr:y>0.67498</cdr:y>
    </cdr:to>
    <cdr:cxnSp macro="">
      <cdr:nvCxnSpPr>
        <cdr:cNvPr id="4" name="直接连接符 3">
          <a:extLst xmlns:a="http://schemas.openxmlformats.org/drawingml/2006/main">
            <a:ext uri="{FF2B5EF4-FFF2-40B4-BE49-F238E27FC236}">
              <a16:creationId xmlns:a16="http://schemas.microsoft.com/office/drawing/2014/main" xmlns="" id="{83BCA723-9355-43D5-A095-7F924131D7CD}"/>
            </a:ext>
          </a:extLst>
        </cdr:cNvPr>
        <cdr:cNvCxnSpPr/>
      </cdr:nvCxnSpPr>
      <cdr:spPr>
        <a:xfrm xmlns:a="http://schemas.openxmlformats.org/drawingml/2006/main">
          <a:off x="599938" y="2741740"/>
          <a:ext cx="6750821" cy="810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39"/>
  <sheetViews>
    <sheetView topLeftCell="A34" workbookViewId="0">
      <selection activeCell="I39" sqref="I39"/>
    </sheetView>
  </sheetViews>
  <sheetFormatPr defaultColWidth="9" defaultRowHeight="15"/>
  <cols>
    <col min="1" max="1" width="9" style="1" customWidth="1"/>
    <col min="2" max="2" width="10.33203125" style="1" customWidth="1"/>
    <col min="3" max="16384" width="9" style="1"/>
  </cols>
  <sheetData>
    <row r="1" spans="1:7" ht="21.75" customHeight="1">
      <c r="A1" s="59" t="s">
        <v>0</v>
      </c>
      <c r="B1" s="59"/>
      <c r="C1" s="59"/>
      <c r="D1" s="59"/>
      <c r="E1" s="59"/>
      <c r="F1" s="59"/>
      <c r="G1" s="59"/>
    </row>
    <row r="2" spans="1:7" ht="61.75" customHeight="1">
      <c r="A2" s="60" t="s">
        <v>36</v>
      </c>
      <c r="B2" s="61"/>
      <c r="C2" s="61"/>
      <c r="D2" s="61"/>
      <c r="E2" s="61"/>
      <c r="F2" s="61"/>
      <c r="G2" s="61"/>
    </row>
    <row r="3" spans="1:7" ht="24" customHeight="1">
      <c r="A3" s="62" t="s">
        <v>37</v>
      </c>
      <c r="B3" s="63"/>
      <c r="C3" s="63"/>
      <c r="D3" s="63"/>
      <c r="E3" s="63"/>
      <c r="F3" s="3"/>
      <c r="G3" s="3"/>
    </row>
    <row r="4" spans="1:7" ht="24" customHeight="1">
      <c r="A4" s="64" t="s">
        <v>25</v>
      </c>
      <c r="B4" s="64"/>
      <c r="C4" s="64"/>
      <c r="D4" s="64"/>
      <c r="E4" s="64"/>
      <c r="F4" s="64"/>
      <c r="G4" s="64"/>
    </row>
    <row r="5" spans="1:7" ht="39" customHeight="1">
      <c r="A5" s="65" t="s">
        <v>38</v>
      </c>
      <c r="B5" s="66"/>
      <c r="C5" s="66"/>
      <c r="D5" s="66"/>
      <c r="E5" s="66"/>
      <c r="F5" s="66"/>
      <c r="G5" s="66"/>
    </row>
    <row r="6" spans="1:7" ht="24" customHeight="1">
      <c r="A6" s="37" t="s">
        <v>39</v>
      </c>
      <c r="B6" s="4"/>
      <c r="C6" s="4"/>
      <c r="D6" s="4"/>
      <c r="E6" s="4"/>
      <c r="F6" s="3"/>
      <c r="G6" s="3"/>
    </row>
    <row r="7" spans="1:7" ht="23.25" customHeight="1">
      <c r="A7" s="51" t="s">
        <v>1</v>
      </c>
      <c r="B7" s="5" t="s">
        <v>2</v>
      </c>
      <c r="C7" s="49" t="s">
        <v>40</v>
      </c>
      <c r="D7" s="50"/>
      <c r="E7" s="50"/>
      <c r="F7" s="53"/>
      <c r="G7" s="55" t="s">
        <v>3</v>
      </c>
    </row>
    <row r="8" spans="1:7" ht="22" customHeight="1">
      <c r="A8" s="52"/>
      <c r="B8" s="6" t="s">
        <v>4</v>
      </c>
      <c r="C8" s="7" t="s">
        <v>5</v>
      </c>
      <c r="D8" s="7" t="s">
        <v>6</v>
      </c>
      <c r="E8" s="7" t="s">
        <v>7</v>
      </c>
      <c r="F8" s="54"/>
      <c r="G8" s="56"/>
    </row>
    <row r="9" spans="1:7" s="2" customFormat="1" ht="22" customHeight="1">
      <c r="A9" s="8">
        <v>1</v>
      </c>
      <c r="B9" s="9" t="s">
        <v>26</v>
      </c>
      <c r="C9" s="10">
        <v>19.989000000000001</v>
      </c>
      <c r="D9" s="10">
        <v>19.989999999999998</v>
      </c>
      <c r="E9" s="10">
        <v>19.983000000000001</v>
      </c>
      <c r="F9" s="38">
        <f>SUM(C9:E9)/3</f>
        <v>19.987333333333336</v>
      </c>
      <c r="G9" s="39">
        <f>MAX(C9:E9)-MIN(C9:E9)</f>
        <v>6.9999999999978968E-3</v>
      </c>
    </row>
    <row r="10" spans="1:7" s="2" customFormat="1" ht="22" customHeight="1">
      <c r="A10" s="8">
        <v>2</v>
      </c>
      <c r="B10" s="9" t="s">
        <v>27</v>
      </c>
      <c r="C10" s="10">
        <v>19.983000000000001</v>
      </c>
      <c r="D10" s="10">
        <v>19.981999999999999</v>
      </c>
      <c r="E10" s="10">
        <v>19.984999999999999</v>
      </c>
      <c r="F10" s="38">
        <f t="shared" ref="F10:F15" si="0">SUM(C10:E10)/3</f>
        <v>19.983333333333334</v>
      </c>
      <c r="G10" s="39">
        <f t="shared" ref="G10:G14" si="1">MAX(C10:E10)-MIN(C10:E10)</f>
        <v>3.0000000000001137E-3</v>
      </c>
    </row>
    <row r="11" spans="1:7" s="2" customFormat="1" ht="22" customHeight="1">
      <c r="A11" s="8">
        <v>3</v>
      </c>
      <c r="B11" s="9" t="s">
        <v>28</v>
      </c>
      <c r="C11" s="10">
        <v>19.988</v>
      </c>
      <c r="D11" s="10">
        <v>19.989899999999999</v>
      </c>
      <c r="E11" s="10">
        <v>19.983000000000001</v>
      </c>
      <c r="F11" s="38">
        <f t="shared" si="0"/>
        <v>19.986966666666664</v>
      </c>
      <c r="G11" s="39">
        <f t="shared" si="1"/>
        <v>6.8999999999981299E-3</v>
      </c>
    </row>
    <row r="12" spans="1:7" s="2" customFormat="1" ht="22" customHeight="1">
      <c r="A12" s="8">
        <v>4</v>
      </c>
      <c r="B12" s="9" t="s">
        <v>29</v>
      </c>
      <c r="C12" s="10">
        <v>19.981999999999999</v>
      </c>
      <c r="D12" s="10">
        <v>19.989000000000001</v>
      </c>
      <c r="E12" s="10">
        <v>19.981000000000002</v>
      </c>
      <c r="F12" s="38">
        <f t="shared" si="0"/>
        <v>19.984000000000002</v>
      </c>
      <c r="G12" s="39">
        <f t="shared" si="1"/>
        <v>7.9999999999991189E-3</v>
      </c>
    </row>
    <row r="13" spans="1:7" s="2" customFormat="1" ht="22" customHeight="1">
      <c r="A13" s="12">
        <v>5</v>
      </c>
      <c r="B13" s="9" t="s">
        <v>30</v>
      </c>
      <c r="C13" s="10">
        <v>19.981999999999999</v>
      </c>
      <c r="D13" s="10">
        <v>19.984000000000002</v>
      </c>
      <c r="E13" s="10">
        <v>19.988</v>
      </c>
      <c r="F13" s="38">
        <f>SUM(C13:E13)/3</f>
        <v>19.984666666666666</v>
      </c>
      <c r="G13" s="39">
        <f t="shared" si="1"/>
        <v>6.0000000000002274E-3</v>
      </c>
    </row>
    <row r="14" spans="1:7" s="2" customFormat="1" ht="22" customHeight="1">
      <c r="A14" s="12">
        <v>6</v>
      </c>
      <c r="B14" s="9" t="s">
        <v>31</v>
      </c>
      <c r="C14" s="10">
        <v>19.983000000000001</v>
      </c>
      <c r="D14" s="10">
        <v>19.981999999999999</v>
      </c>
      <c r="E14" s="10">
        <v>19.989000000000001</v>
      </c>
      <c r="F14" s="38">
        <f t="shared" si="0"/>
        <v>19.984666666666669</v>
      </c>
      <c r="G14" s="39">
        <f t="shared" si="1"/>
        <v>7.0000000000014495E-3</v>
      </c>
    </row>
    <row r="15" spans="1:7" s="2" customFormat="1" ht="22" customHeight="1">
      <c r="A15" s="8">
        <v>7</v>
      </c>
      <c r="B15" s="9" t="s">
        <v>32</v>
      </c>
      <c r="C15" s="10">
        <v>19.981999999999999</v>
      </c>
      <c r="D15" s="10">
        <v>19.989000000000001</v>
      </c>
      <c r="E15" s="10">
        <v>19.988</v>
      </c>
      <c r="F15" s="38">
        <f t="shared" si="0"/>
        <v>19.986333333333334</v>
      </c>
      <c r="G15" s="39">
        <f t="shared" ref="G15:G18" si="2">MAX(C15:E15)-MIN(C15:E15)</f>
        <v>7.0000000000014495E-3</v>
      </c>
    </row>
    <row r="16" spans="1:7" s="2" customFormat="1" ht="22" customHeight="1">
      <c r="A16" s="12">
        <v>8</v>
      </c>
      <c r="B16" s="9" t="s">
        <v>33</v>
      </c>
      <c r="C16" s="10">
        <v>19.986000000000001</v>
      </c>
      <c r="D16" s="10">
        <v>19.983000000000001</v>
      </c>
      <c r="E16" s="10">
        <v>19.986000000000001</v>
      </c>
      <c r="F16" s="38">
        <f t="shared" ref="F16:F18" si="3">SUM(C16:E16)/3</f>
        <v>19.984999999999999</v>
      </c>
      <c r="G16" s="39">
        <f t="shared" si="2"/>
        <v>3.0000000000001137E-3</v>
      </c>
    </row>
    <row r="17" spans="1:7" s="2" customFormat="1" ht="22" customHeight="1">
      <c r="A17" s="12">
        <v>9</v>
      </c>
      <c r="B17" s="9" t="s">
        <v>34</v>
      </c>
      <c r="C17" s="10">
        <v>19.986000000000001</v>
      </c>
      <c r="D17" s="10">
        <v>19.989000000000001</v>
      </c>
      <c r="E17" s="10">
        <v>19.989000000000001</v>
      </c>
      <c r="F17" s="38">
        <f t="shared" si="3"/>
        <v>19.988</v>
      </c>
      <c r="G17" s="39">
        <f t="shared" si="2"/>
        <v>3.0000000000001137E-3</v>
      </c>
    </row>
    <row r="18" spans="1:7" s="2" customFormat="1" ht="22" customHeight="1">
      <c r="A18" s="8">
        <v>10</v>
      </c>
      <c r="B18" s="9" t="s">
        <v>35</v>
      </c>
      <c r="C18" s="10">
        <v>19.981999999999999</v>
      </c>
      <c r="D18" s="10">
        <v>19.988</v>
      </c>
      <c r="E18" s="10">
        <v>19.984000000000002</v>
      </c>
      <c r="F18" s="38">
        <f t="shared" si="3"/>
        <v>19.984666666666666</v>
      </c>
      <c r="G18" s="39">
        <f t="shared" si="2"/>
        <v>6.0000000000002274E-3</v>
      </c>
    </row>
    <row r="19" spans="1:7" s="2" customFormat="1" ht="22" customHeight="1">
      <c r="A19" s="8"/>
      <c r="B19" s="9"/>
      <c r="C19" s="10"/>
      <c r="D19" s="10"/>
      <c r="E19" s="10"/>
      <c r="F19" s="38"/>
      <c r="G19" s="39"/>
    </row>
    <row r="20" spans="1:7" s="2" customFormat="1" ht="22" customHeight="1">
      <c r="A20" s="12"/>
      <c r="B20" s="13"/>
      <c r="C20" s="10"/>
      <c r="D20" s="10"/>
      <c r="E20" s="10"/>
      <c r="F20" s="11"/>
      <c r="G20" s="10"/>
    </row>
    <row r="21" spans="1:7" s="2" customFormat="1" ht="22" customHeight="1">
      <c r="A21" s="12"/>
      <c r="B21" s="13"/>
      <c r="C21" s="10"/>
      <c r="D21" s="10"/>
      <c r="E21" s="10"/>
      <c r="F21" s="11"/>
      <c r="G21" s="10"/>
    </row>
    <row r="22" spans="1:7" s="2" customFormat="1" ht="22" customHeight="1">
      <c r="A22" s="12"/>
      <c r="B22" s="13"/>
      <c r="C22" s="10"/>
      <c r="D22" s="10"/>
      <c r="E22" s="10"/>
      <c r="F22" s="11"/>
      <c r="G22" s="10"/>
    </row>
    <row r="23" spans="1:7" s="2" customFormat="1" ht="22" customHeight="1">
      <c r="A23" s="12"/>
      <c r="B23" s="13"/>
      <c r="C23" s="10"/>
      <c r="D23" s="10"/>
      <c r="E23" s="10"/>
      <c r="F23" s="11"/>
      <c r="G23" s="10"/>
    </row>
    <row r="24" spans="1:7" s="2" customFormat="1" ht="22" customHeight="1">
      <c r="A24" s="12"/>
      <c r="B24" s="13"/>
      <c r="C24" s="12"/>
      <c r="D24" s="12"/>
      <c r="E24" s="12"/>
      <c r="F24" s="14"/>
      <c r="G24" s="28"/>
    </row>
    <row r="25" spans="1:7" s="2" customFormat="1" ht="22" customHeight="1">
      <c r="A25" s="12"/>
      <c r="B25" s="13"/>
      <c r="C25" s="12"/>
      <c r="D25" s="12"/>
      <c r="E25" s="12"/>
      <c r="F25" s="14"/>
      <c r="G25" s="27"/>
    </row>
    <row r="26" spans="1:7" s="2" customFormat="1" ht="22" customHeight="1">
      <c r="A26" s="12"/>
      <c r="B26" s="13"/>
      <c r="C26" s="12"/>
      <c r="D26" s="12"/>
      <c r="E26" s="12"/>
      <c r="F26" s="14"/>
      <c r="G26" s="27"/>
    </row>
    <row r="27" spans="1:7" s="2" customFormat="1" ht="22" customHeight="1">
      <c r="A27" s="12"/>
      <c r="B27" s="31">
        <f>AVERAGE(F9:F19)</f>
        <v>19.985496666666666</v>
      </c>
      <c r="C27" s="32"/>
      <c r="D27" s="32"/>
      <c r="E27" s="41">
        <f>AVERAGE(G9:G19)</f>
        <v>5.6899999999998844E-3</v>
      </c>
      <c r="F27" s="32"/>
      <c r="G27" s="32"/>
    </row>
    <row r="28" spans="1:7" s="2" customFormat="1" ht="29.25" customHeight="1">
      <c r="A28" s="32" t="s">
        <v>8</v>
      </c>
      <c r="B28" s="35" t="s">
        <v>21</v>
      </c>
      <c r="C28" s="34">
        <v>1.0229999999999999</v>
      </c>
      <c r="D28" s="35" t="s">
        <v>22</v>
      </c>
      <c r="E28" s="34">
        <v>2.5739999999999998</v>
      </c>
      <c r="F28" s="36" t="s">
        <v>23</v>
      </c>
      <c r="G28" s="33" t="s">
        <v>20</v>
      </c>
    </row>
    <row r="29" spans="1:7" ht="37.5" customHeight="1">
      <c r="A29" s="15"/>
      <c r="B29" s="57" t="s">
        <v>9</v>
      </c>
      <c r="C29" s="58"/>
      <c r="D29" s="2"/>
      <c r="E29" s="2"/>
      <c r="F29" s="2"/>
      <c r="G29" s="2"/>
    </row>
    <row r="30" spans="1:7" ht="23.25" customHeight="1">
      <c r="A30" s="16" t="s">
        <v>10</v>
      </c>
      <c r="B30" s="17" t="s">
        <v>11</v>
      </c>
      <c r="C30" s="18"/>
      <c r="D30" s="30">
        <f>SUM(B27)</f>
        <v>19.985496666666666</v>
      </c>
      <c r="E30" s="68" t="s">
        <v>41</v>
      </c>
      <c r="F30" s="2"/>
      <c r="G30" s="2"/>
    </row>
    <row r="31" spans="1:7" ht="36.75" customHeight="1">
      <c r="A31" s="16" t="s">
        <v>12</v>
      </c>
      <c r="B31" s="17" t="s">
        <v>13</v>
      </c>
      <c r="C31" s="18"/>
      <c r="D31" s="40">
        <f>SUM(D30+C28*E27)</f>
        <v>19.991317536666667</v>
      </c>
      <c r="E31" s="19" t="s">
        <v>41</v>
      </c>
      <c r="F31" s="44"/>
      <c r="G31" s="44"/>
    </row>
    <row r="32" spans="1:7" ht="27" customHeight="1">
      <c r="A32" s="16" t="s">
        <v>14</v>
      </c>
      <c r="B32" s="17" t="s">
        <v>15</v>
      </c>
      <c r="D32" s="40">
        <f>SUM(B27-C28*E27)</f>
        <v>19.979675796666665</v>
      </c>
      <c r="E32" s="19" t="s">
        <v>41</v>
      </c>
      <c r="F32" s="20"/>
      <c r="G32" s="2"/>
    </row>
    <row r="33" spans="1:7" ht="39.75" customHeight="1">
      <c r="A33" s="21" t="s">
        <v>3</v>
      </c>
      <c r="B33" s="22" t="s">
        <v>9</v>
      </c>
      <c r="D33" s="23"/>
      <c r="E33" s="2"/>
      <c r="F33" s="2"/>
      <c r="G33" s="2"/>
    </row>
    <row r="34" spans="1:7" ht="25.5" customHeight="1">
      <c r="A34" s="24" t="s">
        <v>16</v>
      </c>
      <c r="B34" s="25" t="s">
        <v>17</v>
      </c>
      <c r="D34" s="26">
        <f>SUM(E27)</f>
        <v>5.6899999999998844E-3</v>
      </c>
      <c r="E34" s="19" t="s">
        <v>41</v>
      </c>
      <c r="F34" s="2"/>
      <c r="G34" s="2"/>
    </row>
    <row r="35" spans="1:7" ht="30.75" customHeight="1">
      <c r="A35" s="16" t="s">
        <v>12</v>
      </c>
      <c r="B35" s="17" t="s">
        <v>13</v>
      </c>
      <c r="D35" s="26">
        <f>SUM(E28*E27)</f>
        <v>1.4646059999999702E-2</v>
      </c>
      <c r="E35" s="19" t="s">
        <v>41</v>
      </c>
      <c r="F35" s="44"/>
      <c r="G35" s="44"/>
    </row>
    <row r="36" spans="1:7" ht="29.25" customHeight="1">
      <c r="A36" s="16" t="s">
        <v>14</v>
      </c>
      <c r="B36" s="17" t="s">
        <v>15</v>
      </c>
      <c r="D36" s="29" t="s">
        <v>20</v>
      </c>
      <c r="E36" s="19"/>
      <c r="F36" s="44"/>
      <c r="G36" s="44"/>
    </row>
    <row r="37" spans="1:7" ht="48" customHeight="1">
      <c r="A37" s="45" t="s">
        <v>18</v>
      </c>
      <c r="B37" s="46"/>
      <c r="C37" s="46"/>
      <c r="D37" s="46"/>
      <c r="E37" s="46"/>
      <c r="F37" s="46"/>
      <c r="G37" s="46"/>
    </row>
    <row r="38" spans="1:7" ht="46.5" customHeight="1">
      <c r="A38" s="47" t="s">
        <v>42</v>
      </c>
      <c r="B38" s="48"/>
      <c r="C38" s="48"/>
      <c r="D38" s="48"/>
      <c r="E38" s="48"/>
      <c r="F38" s="48"/>
      <c r="G38" s="48"/>
    </row>
    <row r="39" spans="1:7" ht="49.5" customHeight="1">
      <c r="B39" s="42" t="s">
        <v>24</v>
      </c>
      <c r="C39" s="43"/>
      <c r="D39" s="43"/>
      <c r="E39" s="43"/>
      <c r="F39" s="43"/>
      <c r="G39" s="43"/>
    </row>
  </sheetData>
  <mergeCells count="16">
    <mergeCell ref="A1:G1"/>
    <mergeCell ref="A2:G2"/>
    <mergeCell ref="A3:E3"/>
    <mergeCell ref="A4:G4"/>
    <mergeCell ref="A5:G5"/>
    <mergeCell ref="C7:E7"/>
    <mergeCell ref="A7:A8"/>
    <mergeCell ref="F7:F8"/>
    <mergeCell ref="G7:G8"/>
    <mergeCell ref="B29:C29"/>
    <mergeCell ref="B39:G39"/>
    <mergeCell ref="F31:G31"/>
    <mergeCell ref="F35:G35"/>
    <mergeCell ref="F36:G36"/>
    <mergeCell ref="A37:G37"/>
    <mergeCell ref="A38:G38"/>
  </mergeCells>
  <phoneticPr fontId="11" type="noConversion"/>
  <pageMargins left="0.90416666666666701" right="0.74791666666666701" top="0.98402777777777795" bottom="0.70763888888888904" header="0.51180555555555596" footer="0.51180555555555596"/>
  <pageSetup paperSize="9" orientation="portrait" r:id="rId1"/>
  <headerFooter alignWithMargins="0"/>
  <drawing r:id="rId2"/>
  <legacyDrawing r:id="rId3"/>
  <oleObjects>
    <oleObject progId="Equation.3" shapeId="19467" r:id="rId4"/>
    <oleObject progId="Equation.3" shapeId="19468" r:id="rId5"/>
    <oleObject progId="Equation.3" shapeId="19469" r:id="rId6"/>
    <oleObject progId="Equation.3" shapeId="19470" r:id="rId7"/>
    <oleObject progId="Equation.3" shapeId="19471" r:id="rId8"/>
    <oleObject progId="Equation.3" shapeId="19472" r:id="rId9"/>
    <oleObject progId="Equation.3" shapeId="19473" r:id="rId10"/>
    <oleObject progId="Equation.3" shapeId="19474" r:id="rId11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1"/>
  <sheetViews>
    <sheetView tabSelected="1" topLeftCell="A34" workbookViewId="0">
      <selection activeCell="H56" sqref="H56"/>
    </sheetView>
  </sheetViews>
  <sheetFormatPr defaultColWidth="9" defaultRowHeight="15"/>
  <cols>
    <col min="12" max="12" width="6.25" customWidth="1"/>
    <col min="13" max="13" width="11.08203125" customWidth="1"/>
  </cols>
  <sheetData>
    <row r="1" spans="1:13" ht="27.75" customHeight="1">
      <c r="A1" s="67" t="s">
        <v>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</sheetData>
  <mergeCells count="1">
    <mergeCell ref="A1:M1"/>
  </mergeCells>
  <phoneticPr fontId="11" type="noConversion"/>
  <pageMargins left="0.98425196850393704" right="0.47244094488188981" top="0.59055118110236227" bottom="0.43307086614173229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2021-11-07T00:59:37Z</cp:lastPrinted>
  <dcterms:created xsi:type="dcterms:W3CDTF">1996-12-17T01:32:00Z</dcterms:created>
  <dcterms:modified xsi:type="dcterms:W3CDTF">2021-11-07T01:11:42Z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